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uarry Wood\Customer Insight and Engagement\BST Statistics\Data for District Summaries\23-24\District Summaries 23-24\"/>
    </mc:Choice>
  </mc:AlternateContent>
  <xr:revisionPtr revIDLastSave="0" documentId="13_ncr:1_{3102A5EB-5A0C-4AF3-9F3F-0C3206D31588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Canterbury District" sheetId="1" r:id="rId1"/>
    <sheet name="Events and Activities" sheetId="2" r:id="rId2"/>
    <sheet name="Library Members Ken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" l="1"/>
  <c r="S4" i="1"/>
  <c r="S6" i="1"/>
  <c r="S7" i="1"/>
  <c r="S8" i="1"/>
  <c r="S3" i="1"/>
  <c r="S9" i="1" s="1"/>
  <c r="G4" i="2"/>
  <c r="F4" i="2"/>
  <c r="I3" i="2"/>
  <c r="H3" i="2"/>
  <c r="E3" i="2"/>
  <c r="D3" i="2"/>
  <c r="L8" i="1" l="1"/>
  <c r="L7" i="1"/>
  <c r="L6" i="1"/>
  <c r="L4" i="1"/>
  <c r="L3" i="1"/>
  <c r="I9" i="1"/>
  <c r="J3" i="1" s="1"/>
  <c r="H8" i="2"/>
  <c r="I8" i="2"/>
  <c r="F8" i="2"/>
  <c r="G8" i="2"/>
  <c r="D8" i="2"/>
  <c r="E8" i="2"/>
  <c r="C8" i="2"/>
  <c r="B8" i="2"/>
  <c r="J8" i="1" l="1"/>
  <c r="J7" i="1"/>
  <c r="J6" i="1"/>
  <c r="J5" i="1"/>
  <c r="J4" i="1"/>
  <c r="O9" i="1" l="1"/>
  <c r="K9" i="1"/>
  <c r="M9" i="1"/>
  <c r="N8" i="1" s="1"/>
  <c r="P9" i="1"/>
  <c r="Q9" i="1"/>
  <c r="R9" i="1"/>
  <c r="T9" i="1"/>
  <c r="N6" i="1" l="1"/>
  <c r="N5" i="1"/>
  <c r="N4" i="1"/>
  <c r="N7" i="1"/>
  <c r="N3" i="1"/>
</calcChain>
</file>

<file path=xl/sharedStrings.xml><?xml version="1.0" encoding="utf-8"?>
<sst xmlns="http://schemas.openxmlformats.org/spreadsheetml/2006/main" count="70" uniqueCount="60">
  <si>
    <t>Stock</t>
  </si>
  <si>
    <t>Location</t>
  </si>
  <si>
    <t>Total number of borrowers (see note 1)</t>
  </si>
  <si>
    <t>Teen</t>
  </si>
  <si>
    <t>Adult</t>
  </si>
  <si>
    <t>Other see (note 2)</t>
  </si>
  <si>
    <t>Number of items borrowed</t>
  </si>
  <si>
    <t>Number of hours of computer use</t>
  </si>
  <si>
    <t>Total</t>
  </si>
  <si>
    <t>Total:</t>
  </si>
  <si>
    <t>Notes</t>
  </si>
  <si>
    <t>Number of visits</t>
  </si>
  <si>
    <t>Child -    0 - 4</t>
  </si>
  <si>
    <t>Child -  5 - 11</t>
  </si>
  <si>
    <t>Over 60</t>
  </si>
  <si>
    <t>Items in stock (see note 3)</t>
  </si>
  <si>
    <t xml:space="preserve"> Staff (see note 4) </t>
  </si>
  <si>
    <t xml:space="preserve"> Premises (see note 5) </t>
  </si>
  <si>
    <t>Other (see note 6)</t>
  </si>
  <si>
    <t>Computer use hours per location as % of district totals</t>
  </si>
  <si>
    <t>Visits per location as % of  district total</t>
  </si>
  <si>
    <t>Customers also have access to the whole County stock via the reservations system.</t>
  </si>
  <si>
    <t xml:space="preserve">    Staff cover for sickness, holiday and training is provided from the District pool of staff.</t>
  </si>
  <si>
    <t>Canterbury District</t>
  </si>
  <si>
    <t xml:space="preserve">          Costs (£)</t>
  </si>
  <si>
    <t xml:space="preserve">Canterbury </t>
  </si>
  <si>
    <t xml:space="preserve">Herne Bay </t>
  </si>
  <si>
    <t>Swalecliffe</t>
  </si>
  <si>
    <t xml:space="preserve">Whitstable </t>
  </si>
  <si>
    <t>Registration</t>
  </si>
  <si>
    <t>Number of birth and death registrations</t>
  </si>
  <si>
    <t>1. The number of individuals who have borrowed items from each library.</t>
  </si>
  <si>
    <t>2. For example - group tickets.</t>
  </si>
  <si>
    <t>Sturry Mobile*</t>
  </si>
  <si>
    <t>Early Years Activities</t>
  </si>
  <si>
    <t>School Age Activities</t>
  </si>
  <si>
    <t>Adult Social Groups</t>
  </si>
  <si>
    <t>Other Activities</t>
  </si>
  <si>
    <t>Library</t>
  </si>
  <si>
    <t>No. of Activities</t>
  </si>
  <si>
    <t>No. of Attendees</t>
  </si>
  <si>
    <t>Early Years Activities include Rhyme Time, Storytime, Playground, Toddler Time, children's centre and pre-school visits.</t>
  </si>
  <si>
    <t xml:space="preserve">School Age Activities include holiday events, eg Summer Reading Challenge, school visits, code clubs, and Lego Clubs. </t>
  </si>
  <si>
    <t>Other Activities include IT Buddy sessions, partner events such as Hi-Kent, Adult Education, workshops, and author talks.</t>
  </si>
  <si>
    <t>Canterbury</t>
  </si>
  <si>
    <t>Herne Bay</t>
  </si>
  <si>
    <t>Sturry</t>
  </si>
  <si>
    <t>Whitstable</t>
  </si>
  <si>
    <t>Adult Social Groups include Books Beyond Words (for Adults with Learning Disabilities), coffee and chat groups, games or craft groups, reading groups, and Meet and Practise English.</t>
  </si>
  <si>
    <t>4. 2023/24 Costs of front of house staffing allocated to operate this library for current opening hours. The figure does not include a proportion of district based staff or county wide management staff costs.</t>
  </si>
  <si>
    <t>5. 2023/24 Costs include rates, rent, maintenance, cleaning, energy and security.  Mobile costs include maintenance, service and repair, fuel, tax and Wi-Fi.</t>
  </si>
  <si>
    <t xml:space="preserve">6. 2023/24 Other Costs -  Self-Service, transport and stock ( this represents the amount of new stock allocated to the library in the financial year). </t>
  </si>
  <si>
    <t>2023-2024</t>
  </si>
  <si>
    <r>
      <t>*</t>
    </r>
    <r>
      <rPr>
        <sz val="10"/>
        <rFont val="Arial"/>
        <family val="2"/>
      </rPr>
      <t>Sturry Mobile Library covers 56 stops across Canterbury District, some stops cross the district boundaries.</t>
    </r>
  </si>
  <si>
    <t>Items borrowed per location as % of  district total</t>
  </si>
  <si>
    <t>3. Items = Books, CDs and DVDs as of 4 April 2024</t>
  </si>
  <si>
    <t>Number of active eBorrowers in Kent (2)</t>
  </si>
  <si>
    <t>1.  An active library borrower is someone who has borrowed an item from a library or mobile library within the financial year 2023/24</t>
  </si>
  <si>
    <t>2.  An active eBorrower is someone who has borrowed an item of eStock online within the financial year 2023/24</t>
  </si>
  <si>
    <t xml:space="preserve">Number of active library borrowers in Kent (1)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</si>
</sst>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55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1"/>
      <name val="Calibri"/>
      <family val="2"/>
    </font>
    <font>
      <b/>
      <sz val="10"/>
      <color indexed="9"/>
      <name val="Calibri"/>
      <family val="2"/>
    </font>
    <font>
      <sz val="10"/>
      <color indexed="8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0"/>
      <color indexed="61"/>
      <name val="Calibri"/>
      <family val="2"/>
    </font>
    <font>
      <sz val="10"/>
      <color indexed="51"/>
      <name val="Calibri"/>
      <family val="2"/>
    </font>
    <font>
      <sz val="10"/>
      <color indexed="59"/>
      <name val="Calibri"/>
      <family val="2"/>
    </font>
    <font>
      <b/>
      <sz val="10"/>
      <color indexed="62"/>
      <name val="Calibri"/>
      <family val="2"/>
    </font>
    <font>
      <b/>
      <sz val="18"/>
      <color indexed="61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i/>
      <sz val="12"/>
      <color rgb="FFFF0000"/>
      <name val="Arial"/>
      <family val="2"/>
    </font>
    <font>
      <b/>
      <sz val="12"/>
      <color rgb="FF00000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93">
    <xf numFmtId="0" fontId="0" fillId="0" borderId="0"/>
    <xf numFmtId="0" fontId="9" fillId="2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9" fillId="10" borderId="0" applyNumberFormat="0" applyBorder="0" applyAlignment="0" applyProtection="0"/>
    <xf numFmtId="0" fontId="32" fillId="3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2" fillId="3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2" fillId="3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32" fillId="3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32" fillId="3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2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2" fillId="3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2" fillId="4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2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2" fillId="4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2" fillId="4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2" fillId="4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33" fillId="4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46" borderId="19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35" fillId="47" borderId="20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8" fillId="48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9" fillId="0" borderId="21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40" fillId="0" borderId="22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41" fillId="0" borderId="23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49" borderId="19" applyNumberFormat="0" applyAlignment="0" applyProtection="0"/>
    <xf numFmtId="0" fontId="20" fillId="10" borderId="1" applyNumberFormat="0" applyAlignment="0" applyProtection="0"/>
    <xf numFmtId="0" fontId="20" fillId="10" borderId="1" applyNumberFormat="0" applyAlignment="0" applyProtection="0"/>
    <xf numFmtId="0" fontId="43" fillId="0" borderId="24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44" fillId="5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6" fillId="0" borderId="0"/>
    <xf numFmtId="0" fontId="1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36" fillId="0" borderId="0"/>
    <xf numFmtId="0" fontId="31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1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45" fillId="0" borderId="0"/>
    <xf numFmtId="0" fontId="31" fillId="0" borderId="0"/>
    <xf numFmtId="0" fontId="31" fillId="0" borderId="0"/>
    <xf numFmtId="0" fontId="6" fillId="0" borderId="0"/>
    <xf numFmtId="0" fontId="8" fillId="0" borderId="0"/>
    <xf numFmtId="0" fontId="1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8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31" fillId="0" borderId="0"/>
    <xf numFmtId="0" fontId="31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27" fillId="0" borderId="0"/>
    <xf numFmtId="0" fontId="1" fillId="0" borderId="0"/>
    <xf numFmtId="0" fontId="31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5" fillId="0" borderId="0"/>
    <xf numFmtId="0" fontId="45" fillId="0" borderId="0"/>
    <xf numFmtId="0" fontId="14" fillId="0" borderId="0">
      <alignment vertical="top"/>
    </xf>
    <xf numFmtId="0" fontId="6" fillId="0" borderId="0"/>
    <xf numFmtId="0" fontId="31" fillId="0" borderId="0"/>
    <xf numFmtId="0" fontId="3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6" fillId="0" borderId="0"/>
    <xf numFmtId="0" fontId="8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5" fillId="0" borderId="0"/>
    <xf numFmtId="0" fontId="31" fillId="0" borderId="0"/>
    <xf numFmtId="0" fontId="31" fillId="0" borderId="0"/>
    <xf numFmtId="0" fontId="31" fillId="0" borderId="0"/>
    <xf numFmtId="0" fontId="4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5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31" fillId="0" borderId="0"/>
    <xf numFmtId="0" fontId="31" fillId="0" borderId="0"/>
    <xf numFmtId="0" fontId="1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top"/>
    </xf>
    <xf numFmtId="0" fontId="31" fillId="0" borderId="0"/>
    <xf numFmtId="0" fontId="31" fillId="0" borderId="0"/>
    <xf numFmtId="0" fontId="31" fillId="0" borderId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31" fillId="51" borderId="25" applyNumberFormat="0" applyFont="0" applyAlignment="0" applyProtection="0"/>
    <xf numFmtId="0" fontId="31" fillId="51" borderId="25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14" fillId="6" borderId="7" applyNumberFormat="0" applyFont="0" applyAlignment="0" applyProtection="0"/>
    <xf numFmtId="0" fontId="46" fillId="46" borderId="26" applyNumberFormat="0" applyAlignment="0" applyProtection="0"/>
    <xf numFmtId="0" fontId="23" fillId="16" borderId="8" applyNumberFormat="0" applyAlignment="0" applyProtection="0"/>
    <xf numFmtId="0" fontId="23" fillId="16" borderId="8" applyNumberFormat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7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52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3" fillId="18" borderId="1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3" fillId="19" borderId="10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4" fontId="27" fillId="0" borderId="11" xfId="0" applyNumberFormat="1" applyFont="1" applyBorder="1" applyAlignment="1">
      <alignment wrapText="1"/>
    </xf>
    <xf numFmtId="0" fontId="2" fillId="0" borderId="11" xfId="0" applyFont="1" applyBorder="1"/>
    <xf numFmtId="0" fontId="3" fillId="52" borderId="11" xfId="0" applyFont="1" applyFill="1" applyBorder="1" applyAlignment="1">
      <alignment horizontal="left" vertical="top" wrapText="1"/>
    </xf>
    <xf numFmtId="0" fontId="3" fillId="53" borderId="11" xfId="0" applyFont="1" applyFill="1" applyBorder="1" applyAlignment="1">
      <alignment horizontal="left" vertical="top" wrapText="1"/>
    </xf>
    <xf numFmtId="0" fontId="3" fillId="54" borderId="11" xfId="0" applyFont="1" applyFill="1" applyBorder="1" applyAlignment="1">
      <alignment horizontal="left" vertical="top" wrapText="1"/>
    </xf>
    <xf numFmtId="0" fontId="3" fillId="55" borderId="11" xfId="0" applyFont="1" applyFill="1" applyBorder="1" applyAlignment="1">
      <alignment horizontal="left" vertical="top" wrapText="1"/>
    </xf>
    <xf numFmtId="0" fontId="2" fillId="56" borderId="11" xfId="0" applyFont="1" applyFill="1" applyBorder="1"/>
    <xf numFmtId="0" fontId="3" fillId="56" borderId="11" xfId="0" applyFont="1" applyFill="1" applyBorder="1" applyAlignment="1">
      <alignment horizontal="left" vertical="top" wrapText="1"/>
    </xf>
    <xf numFmtId="0" fontId="4" fillId="57" borderId="11" xfId="0" applyFont="1" applyFill="1" applyBorder="1" applyAlignment="1">
      <alignment horizontal="left" vertical="top" wrapText="1"/>
    </xf>
    <xf numFmtId="0" fontId="3" fillId="57" borderId="11" xfId="0" applyFont="1" applyFill="1" applyBorder="1" applyAlignment="1">
      <alignment horizontal="left" vertical="top"/>
    </xf>
    <xf numFmtId="0" fontId="3" fillId="58" borderId="12" xfId="0" applyFont="1" applyFill="1" applyBorder="1" applyAlignment="1">
      <alignment horizontal="left" vertical="top" wrapText="1"/>
    </xf>
    <xf numFmtId="0" fontId="3" fillId="59" borderId="11" xfId="0" applyFont="1" applyFill="1" applyBorder="1" applyAlignment="1">
      <alignment horizontal="left" vertical="top" wrapText="1"/>
    </xf>
    <xf numFmtId="0" fontId="3" fillId="0" borderId="11" xfId="0" applyFont="1" applyBorder="1"/>
    <xf numFmtId="0" fontId="2" fillId="60" borderId="11" xfId="0" applyFont="1" applyFill="1" applyBorder="1"/>
    <xf numFmtId="0" fontId="3" fillId="60" borderId="11" xfId="0" applyFont="1" applyFill="1" applyBorder="1" applyAlignment="1">
      <alignment horizontal="left" vertical="top" wrapText="1"/>
    </xf>
    <xf numFmtId="0" fontId="3" fillId="61" borderId="13" xfId="0" applyFont="1" applyFill="1" applyBorder="1"/>
    <xf numFmtId="0" fontId="3" fillId="61" borderId="14" xfId="0" applyFont="1" applyFill="1" applyBorder="1"/>
    <xf numFmtId="0" fontId="2" fillId="61" borderId="14" xfId="0" applyFont="1" applyFill="1" applyBorder="1"/>
    <xf numFmtId="3" fontId="30" fillId="61" borderId="14" xfId="0" applyNumberFormat="1" applyFont="1" applyFill="1" applyBorder="1"/>
    <xf numFmtId="3" fontId="6" fillId="61" borderId="15" xfId="0" applyNumberFormat="1" applyFont="1" applyFill="1" applyBorder="1"/>
    <xf numFmtId="0" fontId="3" fillId="61" borderId="16" xfId="0" applyFont="1" applyFill="1" applyBorder="1"/>
    <xf numFmtId="0" fontId="3" fillId="61" borderId="0" xfId="0" applyFont="1" applyFill="1"/>
    <xf numFmtId="3" fontId="30" fillId="61" borderId="0" xfId="0" applyNumberFormat="1" applyFont="1" applyFill="1"/>
    <xf numFmtId="3" fontId="6" fillId="61" borderId="17" xfId="0" applyNumberFormat="1" applyFont="1" applyFill="1" applyBorder="1"/>
    <xf numFmtId="0" fontId="3" fillId="57" borderId="16" xfId="0" applyFont="1" applyFill="1" applyBorder="1"/>
    <xf numFmtId="0" fontId="3" fillId="57" borderId="0" xfId="0" applyFont="1" applyFill="1"/>
    <xf numFmtId="3" fontId="30" fillId="57" borderId="0" xfId="0" applyNumberFormat="1" applyFont="1" applyFill="1"/>
    <xf numFmtId="3" fontId="6" fillId="57" borderId="17" xfId="0" applyNumberFormat="1" applyFont="1" applyFill="1" applyBorder="1"/>
    <xf numFmtId="0" fontId="2" fillId="57" borderId="0" xfId="0" applyFont="1" applyFill="1"/>
    <xf numFmtId="0" fontId="0" fillId="57" borderId="0" xfId="0" applyFill="1"/>
    <xf numFmtId="4" fontId="1" fillId="0" borderId="11" xfId="0" applyNumberFormat="1" applyFont="1" applyBorder="1" applyAlignment="1">
      <alignment wrapText="1"/>
    </xf>
    <xf numFmtId="0" fontId="0" fillId="0" borderId="18" xfId="0" applyBorder="1"/>
    <xf numFmtId="0" fontId="0" fillId="62" borderId="11" xfId="0" applyFill="1" applyBorder="1"/>
    <xf numFmtId="0" fontId="0" fillId="63" borderId="10" xfId="0" applyFill="1" applyBorder="1"/>
    <xf numFmtId="0" fontId="0" fillId="63" borderId="11" xfId="0" applyFill="1" applyBorder="1"/>
    <xf numFmtId="0" fontId="0" fillId="64" borderId="11" xfId="0" applyFill="1" applyBorder="1"/>
    <xf numFmtId="0" fontId="0" fillId="60" borderId="11" xfId="0" applyFill="1" applyBorder="1"/>
    <xf numFmtId="0" fontId="0" fillId="0" borderId="11" xfId="0" applyBorder="1"/>
    <xf numFmtId="3" fontId="0" fillId="62" borderId="11" xfId="0" applyNumberFormat="1" applyFill="1" applyBorder="1"/>
    <xf numFmtId="3" fontId="0" fillId="63" borderId="11" xfId="0" applyNumberFormat="1" applyFill="1" applyBorder="1"/>
    <xf numFmtId="3" fontId="0" fillId="64" borderId="11" xfId="0" applyNumberFormat="1" applyFill="1" applyBorder="1"/>
    <xf numFmtId="3" fontId="0" fillId="60" borderId="11" xfId="0" applyNumberFormat="1" applyFill="1" applyBorder="1"/>
    <xf numFmtId="3" fontId="2" fillId="62" borderId="11" xfId="0" applyNumberFormat="1" applyFont="1" applyFill="1" applyBorder="1"/>
    <xf numFmtId="0" fontId="6" fillId="62" borderId="0" xfId="0" applyFont="1" applyFill="1"/>
    <xf numFmtId="0" fontId="6" fillId="63" borderId="0" xfId="0" applyFont="1" applyFill="1"/>
    <xf numFmtId="0" fontId="6" fillId="64" borderId="0" xfId="0" applyFont="1" applyFill="1"/>
    <xf numFmtId="0" fontId="6" fillId="60" borderId="0" xfId="0" applyFont="1" applyFill="1"/>
    <xf numFmtId="3" fontId="6" fillId="0" borderId="11" xfId="0" applyNumberFormat="1" applyFont="1" applyBorder="1"/>
    <xf numFmtId="0" fontId="3" fillId="57" borderId="28" xfId="0" applyFont="1" applyFill="1" applyBorder="1"/>
    <xf numFmtId="0" fontId="3" fillId="57" borderId="29" xfId="0" applyFont="1" applyFill="1" applyBorder="1"/>
    <xf numFmtId="0" fontId="1" fillId="57" borderId="29" xfId="0" applyFont="1" applyFill="1" applyBorder="1"/>
    <xf numFmtId="0" fontId="0" fillId="57" borderId="29" xfId="0" applyFill="1" applyBorder="1"/>
    <xf numFmtId="3" fontId="30" fillId="57" borderId="29" xfId="0" applyNumberFormat="1" applyFont="1" applyFill="1" applyBorder="1"/>
    <xf numFmtId="3" fontId="6" fillId="57" borderId="30" xfId="0" applyNumberFormat="1" applyFont="1" applyFill="1" applyBorder="1"/>
    <xf numFmtId="164" fontId="50" fillId="0" borderId="11" xfId="321" applyNumberFormat="1" applyFont="1" applyBorder="1"/>
    <xf numFmtId="164" fontId="50" fillId="0" borderId="11" xfId="490" applyNumberFormat="1" applyFont="1" applyBorder="1"/>
    <xf numFmtId="164" fontId="50" fillId="0" borderId="11" xfId="0" applyNumberFormat="1" applyFont="1" applyBorder="1"/>
    <xf numFmtId="164" fontId="50" fillId="0" borderId="11" xfId="313" applyNumberFormat="1" applyFont="1" applyBorder="1"/>
    <xf numFmtId="164" fontId="6" fillId="66" borderId="11" xfId="0" applyNumberFormat="1" applyFont="1" applyFill="1" applyBorder="1"/>
    <xf numFmtId="3" fontId="2" fillId="0" borderId="11" xfId="0" applyNumberFormat="1" applyFont="1" applyBorder="1" applyAlignment="1">
      <alignment horizontal="right"/>
    </xf>
    <xf numFmtId="165" fontId="2" fillId="0" borderId="11" xfId="0" applyNumberFormat="1" applyFont="1" applyBorder="1"/>
    <xf numFmtId="164" fontId="2" fillId="0" borderId="11" xfId="0" applyNumberFormat="1" applyFont="1" applyBorder="1" applyAlignment="1">
      <alignment horizontal="right"/>
    </xf>
    <xf numFmtId="0" fontId="6" fillId="0" borderId="0" xfId="0" applyFont="1"/>
    <xf numFmtId="3" fontId="53" fillId="0" borderId="0" xfId="0" applyNumberFormat="1" applyFont="1"/>
    <xf numFmtId="0" fontId="53" fillId="0" borderId="0" xfId="0" applyFont="1"/>
    <xf numFmtId="165" fontId="6" fillId="0" borderId="11" xfId="792" applyNumberFormat="1" applyFont="1" applyBorder="1"/>
    <xf numFmtId="0" fontId="3" fillId="56" borderId="16" xfId="0" applyFont="1" applyFill="1" applyBorder="1"/>
    <xf numFmtId="0" fontId="3" fillId="56" borderId="0" xfId="0" applyFont="1" applyFill="1"/>
    <xf numFmtId="3" fontId="30" fillId="56" borderId="0" xfId="0" applyNumberFormat="1" applyFont="1" applyFill="1"/>
    <xf numFmtId="3" fontId="6" fillId="56" borderId="17" xfId="0" applyNumberFormat="1" applyFont="1" applyFill="1" applyBorder="1"/>
    <xf numFmtId="0" fontId="3" fillId="56" borderId="0" xfId="0" applyFont="1" applyFill="1" applyAlignment="1">
      <alignment horizontal="left" vertical="top" wrapText="1"/>
    </xf>
    <xf numFmtId="3" fontId="2" fillId="63" borderId="11" xfId="0" applyNumberFormat="1" applyFont="1" applyFill="1" applyBorder="1"/>
    <xf numFmtId="3" fontId="2" fillId="64" borderId="11" xfId="0" applyNumberFormat="1" applyFont="1" applyFill="1" applyBorder="1"/>
    <xf numFmtId="3" fontId="2" fillId="60" borderId="11" xfId="0" applyNumberFormat="1" applyFont="1" applyFill="1" applyBorder="1"/>
    <xf numFmtId="0" fontId="2" fillId="20" borderId="18" xfId="0" applyFont="1" applyFill="1" applyBorder="1" applyAlignment="1">
      <alignment horizontal="center"/>
    </xf>
    <xf numFmtId="0" fontId="2" fillId="20" borderId="12" xfId="0" applyFont="1" applyFill="1" applyBorder="1" applyAlignment="1">
      <alignment horizontal="center"/>
    </xf>
    <xf numFmtId="0" fontId="2" fillId="20" borderId="10" xfId="0" applyFont="1" applyFill="1" applyBorder="1" applyAlignment="1">
      <alignment horizontal="center"/>
    </xf>
    <xf numFmtId="0" fontId="2" fillId="19" borderId="18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62" borderId="11" xfId="0" applyFont="1" applyFill="1" applyBorder="1" applyAlignment="1">
      <alignment horizontal="center"/>
    </xf>
    <xf numFmtId="0" fontId="2" fillId="63" borderId="10" xfId="0" applyFont="1" applyFill="1" applyBorder="1" applyAlignment="1">
      <alignment horizontal="center"/>
    </xf>
    <xf numFmtId="0" fontId="2" fillId="63" borderId="11" xfId="0" applyFont="1" applyFill="1" applyBorder="1" applyAlignment="1">
      <alignment horizontal="center"/>
    </xf>
    <xf numFmtId="0" fontId="2" fillId="64" borderId="11" xfId="0" applyFont="1" applyFill="1" applyBorder="1" applyAlignment="1">
      <alignment horizontal="center"/>
    </xf>
    <xf numFmtId="0" fontId="2" fillId="60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357" applyNumberFormat="1" applyFont="1" applyFill="1" applyBorder="1" applyAlignment="1">
      <alignment wrapText="1"/>
    </xf>
    <xf numFmtId="3" fontId="0" fillId="0" borderId="0" xfId="0" applyNumberFormat="1" applyFill="1" applyBorder="1"/>
    <xf numFmtId="3" fontId="51" fillId="0" borderId="0" xfId="461" applyNumberFormat="1" applyFont="1" applyFill="1" applyBorder="1"/>
    <xf numFmtId="3" fontId="6" fillId="0" borderId="0" xfId="0" applyNumberFormat="1" applyFont="1" applyFill="1" applyBorder="1"/>
    <xf numFmtId="3" fontId="50" fillId="0" borderId="0" xfId="490" applyNumberFormat="1" applyFont="1" applyFill="1" applyBorder="1"/>
    <xf numFmtId="3" fontId="0" fillId="0" borderId="0" xfId="0" applyNumberFormat="1" applyFill="1" applyBorder="1" applyAlignment="1">
      <alignment vertical="top"/>
    </xf>
    <xf numFmtId="0" fontId="3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3" fontId="2" fillId="65" borderId="11" xfId="0" applyNumberFormat="1" applyFont="1" applyFill="1" applyBorder="1" applyAlignment="1">
      <alignment horizontal="right"/>
    </xf>
    <xf numFmtId="0" fontId="6" fillId="0" borderId="11" xfId="0" applyFont="1" applyBorder="1" applyAlignment="1">
      <alignment vertical="top" wrapText="1"/>
    </xf>
    <xf numFmtId="3" fontId="2" fillId="0" borderId="11" xfId="0" applyNumberFormat="1" applyFont="1" applyBorder="1" applyAlignment="1">
      <alignment horizontal="right" vertical="top" wrapText="1"/>
    </xf>
    <xf numFmtId="4" fontId="6" fillId="0" borderId="11" xfId="357" applyNumberFormat="1" applyBorder="1" applyAlignment="1">
      <alignment wrapText="1"/>
    </xf>
    <xf numFmtId="3" fontId="54" fillId="0" borderId="11" xfId="461" applyNumberFormat="1" applyFont="1" applyBorder="1" applyAlignment="1">
      <alignment horizontal="right"/>
    </xf>
    <xf numFmtId="4" fontId="1" fillId="0" borderId="0" xfId="357" applyNumberFormat="1" applyFont="1" applyAlignment="1">
      <alignment wrapText="1"/>
    </xf>
    <xf numFmtId="4" fontId="6" fillId="0" borderId="0" xfId="357" applyNumberFormat="1" applyAlignment="1">
      <alignment wrapText="1"/>
    </xf>
  </cellXfs>
  <cellStyles count="793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3" xfId="4" xr:uid="{00000000-0005-0000-0000-000003000000}"/>
    <cellStyle name="20% - Accent2 2" xfId="5" xr:uid="{00000000-0005-0000-0000-000004000000}"/>
    <cellStyle name="20% - Accent2 2 2" xfId="6" xr:uid="{00000000-0005-0000-0000-000005000000}"/>
    <cellStyle name="20% - Accent2 2 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2 2" xfId="10" xr:uid="{00000000-0005-0000-0000-000009000000}"/>
    <cellStyle name="20% - Accent3 2 2 2" xfId="11" xr:uid="{00000000-0005-0000-0000-00000A000000}"/>
    <cellStyle name="20% - Accent3 3" xfId="12" xr:uid="{00000000-0005-0000-0000-00000B000000}"/>
    <cellStyle name="20% - Accent4 2" xfId="13" xr:uid="{00000000-0005-0000-0000-00000C000000}"/>
    <cellStyle name="20% - Accent4 2 2" xfId="14" xr:uid="{00000000-0005-0000-0000-00000D000000}"/>
    <cellStyle name="20% - Accent4 2 2 2" xfId="15" xr:uid="{00000000-0005-0000-0000-00000E000000}"/>
    <cellStyle name="20% - Accent4 3" xfId="16" xr:uid="{00000000-0005-0000-0000-00000F000000}"/>
    <cellStyle name="20% - Accent5 2" xfId="17" xr:uid="{00000000-0005-0000-0000-000010000000}"/>
    <cellStyle name="20% - Accent5 2 2" xfId="18" xr:uid="{00000000-0005-0000-0000-000011000000}"/>
    <cellStyle name="20% - Accent5 2 2 2" xfId="19" xr:uid="{00000000-0005-0000-0000-000012000000}"/>
    <cellStyle name="20% - Accent5 3" xfId="20" xr:uid="{00000000-0005-0000-0000-000013000000}"/>
    <cellStyle name="20% - Accent6 2" xfId="21" xr:uid="{00000000-0005-0000-0000-000014000000}"/>
    <cellStyle name="20% - Accent6 2 2" xfId="22" xr:uid="{00000000-0005-0000-0000-000015000000}"/>
    <cellStyle name="20% - Accent6 2 2 2" xfId="23" xr:uid="{00000000-0005-0000-0000-000016000000}"/>
    <cellStyle name="20% - Accent6 3" xfId="24" xr:uid="{00000000-0005-0000-0000-000017000000}"/>
    <cellStyle name="40% - Accent1 2" xfId="25" xr:uid="{00000000-0005-0000-0000-000018000000}"/>
    <cellStyle name="40% - Accent1 2 2" xfId="26" xr:uid="{00000000-0005-0000-0000-000019000000}"/>
    <cellStyle name="40% - Accent1 2 2 2" xfId="27" xr:uid="{00000000-0005-0000-0000-00001A000000}"/>
    <cellStyle name="40% - Accent1 3" xfId="28" xr:uid="{00000000-0005-0000-0000-00001B000000}"/>
    <cellStyle name="40% - Accent2 2" xfId="29" xr:uid="{00000000-0005-0000-0000-00001C000000}"/>
    <cellStyle name="40% - Accent2 2 2" xfId="30" xr:uid="{00000000-0005-0000-0000-00001D000000}"/>
    <cellStyle name="40% - Accent2 2 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2 2" xfId="34" xr:uid="{00000000-0005-0000-0000-000021000000}"/>
    <cellStyle name="40% - Accent3 2 2 2" xfId="35" xr:uid="{00000000-0005-0000-0000-000022000000}"/>
    <cellStyle name="40% - Accent3 3" xfId="36" xr:uid="{00000000-0005-0000-0000-000023000000}"/>
    <cellStyle name="40% - Accent4 2" xfId="37" xr:uid="{00000000-0005-0000-0000-000024000000}"/>
    <cellStyle name="40% - Accent4 2 2" xfId="38" xr:uid="{00000000-0005-0000-0000-000025000000}"/>
    <cellStyle name="40% - Accent4 2 2 2" xfId="39" xr:uid="{00000000-0005-0000-0000-000026000000}"/>
    <cellStyle name="40% - Accent4 3" xfId="40" xr:uid="{00000000-0005-0000-0000-000027000000}"/>
    <cellStyle name="40% - Accent5 2" xfId="41" xr:uid="{00000000-0005-0000-0000-000028000000}"/>
    <cellStyle name="40% - Accent5 2 2" xfId="42" xr:uid="{00000000-0005-0000-0000-000029000000}"/>
    <cellStyle name="40% - Accent5 2 2 2" xfId="43" xr:uid="{00000000-0005-0000-0000-00002A000000}"/>
    <cellStyle name="40% - Accent5 3" xfId="44" xr:uid="{00000000-0005-0000-0000-00002B000000}"/>
    <cellStyle name="40% - Accent6 2" xfId="45" xr:uid="{00000000-0005-0000-0000-00002C000000}"/>
    <cellStyle name="40% - Accent6 2 2" xfId="46" xr:uid="{00000000-0005-0000-0000-00002D000000}"/>
    <cellStyle name="40% - Accent6 2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3" xfId="51" xr:uid="{00000000-0005-0000-0000-000032000000}"/>
    <cellStyle name="60% - Accent2" xfId="52" builtinId="36" customBuiltin="1"/>
    <cellStyle name="60% - Accent2 2" xfId="53" xr:uid="{00000000-0005-0000-0000-000034000000}"/>
    <cellStyle name="60% - Accent2 3" xfId="54" xr:uid="{00000000-0005-0000-0000-000035000000}"/>
    <cellStyle name="60% - Accent3" xfId="55" builtinId="40" customBuiltin="1"/>
    <cellStyle name="60% - Accent3 2" xfId="56" xr:uid="{00000000-0005-0000-0000-000037000000}"/>
    <cellStyle name="60% - Accent3 3" xfId="57" xr:uid="{00000000-0005-0000-0000-000038000000}"/>
    <cellStyle name="60% - Accent4" xfId="58" builtinId="44" customBuiltin="1"/>
    <cellStyle name="60% - Accent4 2" xfId="59" xr:uid="{00000000-0005-0000-0000-00003A000000}"/>
    <cellStyle name="60% - Accent4 3" xfId="60" xr:uid="{00000000-0005-0000-0000-00003B000000}"/>
    <cellStyle name="60% - Accent5" xfId="61" builtinId="48" customBuiltin="1"/>
    <cellStyle name="60% - Accent5 2" xfId="62" xr:uid="{00000000-0005-0000-0000-00003D000000}"/>
    <cellStyle name="60% - Accent5 3" xfId="63" xr:uid="{00000000-0005-0000-0000-00003E000000}"/>
    <cellStyle name="60% - Accent6" xfId="64" builtinId="52" customBuiltin="1"/>
    <cellStyle name="60% - Accent6 2" xfId="65" xr:uid="{00000000-0005-0000-0000-000040000000}"/>
    <cellStyle name="60% - Accent6 3" xfId="66" xr:uid="{00000000-0005-0000-0000-000041000000}"/>
    <cellStyle name="Accent1" xfId="67" builtinId="29" customBuiltin="1"/>
    <cellStyle name="Accent1 2" xfId="68" xr:uid="{00000000-0005-0000-0000-000043000000}"/>
    <cellStyle name="Accent1 3" xfId="69" xr:uid="{00000000-0005-0000-0000-000044000000}"/>
    <cellStyle name="Accent2" xfId="70" builtinId="33" customBuiltin="1"/>
    <cellStyle name="Accent2 2" xfId="71" xr:uid="{00000000-0005-0000-0000-000046000000}"/>
    <cellStyle name="Accent2 3" xfId="72" xr:uid="{00000000-0005-0000-0000-000047000000}"/>
    <cellStyle name="Accent3" xfId="73" builtinId="37" customBuiltin="1"/>
    <cellStyle name="Accent3 2" xfId="74" xr:uid="{00000000-0005-0000-0000-000049000000}"/>
    <cellStyle name="Accent3 3" xfId="75" xr:uid="{00000000-0005-0000-0000-00004A000000}"/>
    <cellStyle name="Accent4" xfId="76" builtinId="41" customBuiltin="1"/>
    <cellStyle name="Accent4 2" xfId="77" xr:uid="{00000000-0005-0000-0000-00004C000000}"/>
    <cellStyle name="Accent4 3" xfId="78" xr:uid="{00000000-0005-0000-0000-00004D000000}"/>
    <cellStyle name="Accent5" xfId="79" builtinId="45" customBuiltin="1"/>
    <cellStyle name="Accent5 2" xfId="80" xr:uid="{00000000-0005-0000-0000-00004F000000}"/>
    <cellStyle name="Accent5 3" xfId="81" xr:uid="{00000000-0005-0000-0000-000050000000}"/>
    <cellStyle name="Accent6" xfId="82" builtinId="49" customBuiltin="1"/>
    <cellStyle name="Accent6 2" xfId="83" xr:uid="{00000000-0005-0000-0000-000052000000}"/>
    <cellStyle name="Accent6 3" xfId="84" xr:uid="{00000000-0005-0000-0000-000053000000}"/>
    <cellStyle name="Bad" xfId="85" builtinId="27" customBuiltin="1"/>
    <cellStyle name="Bad 2" xfId="86" xr:uid="{00000000-0005-0000-0000-000055000000}"/>
    <cellStyle name="Bad 3" xfId="87" xr:uid="{00000000-0005-0000-0000-000056000000}"/>
    <cellStyle name="Calculation" xfId="88" builtinId="22" customBuiltin="1"/>
    <cellStyle name="Calculation 2" xfId="89" xr:uid="{00000000-0005-0000-0000-000058000000}"/>
    <cellStyle name="Calculation 3" xfId="90" xr:uid="{00000000-0005-0000-0000-000059000000}"/>
    <cellStyle name="Check Cell" xfId="91" builtinId="23" customBuiltin="1"/>
    <cellStyle name="Check Cell 2" xfId="92" xr:uid="{00000000-0005-0000-0000-00005B000000}"/>
    <cellStyle name="Check Cell 3" xfId="93" xr:uid="{00000000-0005-0000-0000-00005C000000}"/>
    <cellStyle name="Comma 10" xfId="94" xr:uid="{00000000-0005-0000-0000-00005D000000}"/>
    <cellStyle name="Comma 10 2" xfId="95" xr:uid="{00000000-0005-0000-0000-00005E000000}"/>
    <cellStyle name="Comma 10 2 2" xfId="96" xr:uid="{00000000-0005-0000-0000-00005F000000}"/>
    <cellStyle name="Comma 10 2 2 2" xfId="97" xr:uid="{00000000-0005-0000-0000-000060000000}"/>
    <cellStyle name="Comma 10 2 2 2 2" xfId="98" xr:uid="{00000000-0005-0000-0000-000061000000}"/>
    <cellStyle name="Comma 10 2 2 2 2 2" xfId="99" xr:uid="{00000000-0005-0000-0000-000062000000}"/>
    <cellStyle name="Comma 10 2 2 2 3" xfId="100" xr:uid="{00000000-0005-0000-0000-000063000000}"/>
    <cellStyle name="Comma 10 2 2 3" xfId="101" xr:uid="{00000000-0005-0000-0000-000064000000}"/>
    <cellStyle name="Comma 10 2 2 3 2" xfId="102" xr:uid="{00000000-0005-0000-0000-000065000000}"/>
    <cellStyle name="Comma 10 2 2 4" xfId="103" xr:uid="{00000000-0005-0000-0000-000066000000}"/>
    <cellStyle name="Comma 10 2 3" xfId="104" xr:uid="{00000000-0005-0000-0000-000067000000}"/>
    <cellStyle name="Comma 10 2 3 2" xfId="105" xr:uid="{00000000-0005-0000-0000-000068000000}"/>
    <cellStyle name="Comma 10 2 3 2 2" xfId="106" xr:uid="{00000000-0005-0000-0000-000069000000}"/>
    <cellStyle name="Comma 10 2 3 3" xfId="107" xr:uid="{00000000-0005-0000-0000-00006A000000}"/>
    <cellStyle name="Comma 10 2 4" xfId="108" xr:uid="{00000000-0005-0000-0000-00006B000000}"/>
    <cellStyle name="Comma 10 2 4 2" xfId="109" xr:uid="{00000000-0005-0000-0000-00006C000000}"/>
    <cellStyle name="Comma 10 2 5" xfId="110" xr:uid="{00000000-0005-0000-0000-00006D000000}"/>
    <cellStyle name="Comma 10 3" xfId="111" xr:uid="{00000000-0005-0000-0000-00006E000000}"/>
    <cellStyle name="Comma 10 3 2" xfId="112" xr:uid="{00000000-0005-0000-0000-00006F000000}"/>
    <cellStyle name="Comma 10 3 2 2" xfId="113" xr:uid="{00000000-0005-0000-0000-000070000000}"/>
    <cellStyle name="Comma 10 3 2 2 2" xfId="114" xr:uid="{00000000-0005-0000-0000-000071000000}"/>
    <cellStyle name="Comma 10 3 2 3" xfId="115" xr:uid="{00000000-0005-0000-0000-000072000000}"/>
    <cellStyle name="Comma 10 3 3" xfId="116" xr:uid="{00000000-0005-0000-0000-000073000000}"/>
    <cellStyle name="Comma 10 3 3 2" xfId="117" xr:uid="{00000000-0005-0000-0000-000074000000}"/>
    <cellStyle name="Comma 10 3 4" xfId="118" xr:uid="{00000000-0005-0000-0000-000075000000}"/>
    <cellStyle name="Comma 10 4" xfId="119" xr:uid="{00000000-0005-0000-0000-000076000000}"/>
    <cellStyle name="Comma 10 4 2" xfId="120" xr:uid="{00000000-0005-0000-0000-000077000000}"/>
    <cellStyle name="Comma 10 4 2 2" xfId="121" xr:uid="{00000000-0005-0000-0000-000078000000}"/>
    <cellStyle name="Comma 10 4 2 2 2" xfId="122" xr:uid="{00000000-0005-0000-0000-000079000000}"/>
    <cellStyle name="Comma 10 4 2 3" xfId="123" xr:uid="{00000000-0005-0000-0000-00007A000000}"/>
    <cellStyle name="Comma 10 4 3" xfId="124" xr:uid="{00000000-0005-0000-0000-00007B000000}"/>
    <cellStyle name="Comma 10 4 3 2" xfId="125" xr:uid="{00000000-0005-0000-0000-00007C000000}"/>
    <cellStyle name="Comma 10 4 4" xfId="126" xr:uid="{00000000-0005-0000-0000-00007D000000}"/>
    <cellStyle name="Comma 10 5" xfId="127" xr:uid="{00000000-0005-0000-0000-00007E000000}"/>
    <cellStyle name="Comma 10 5 2" xfId="128" xr:uid="{00000000-0005-0000-0000-00007F000000}"/>
    <cellStyle name="Comma 10 5 2 2" xfId="129" xr:uid="{00000000-0005-0000-0000-000080000000}"/>
    <cellStyle name="Comma 10 5 2 2 2" xfId="130" xr:uid="{00000000-0005-0000-0000-000081000000}"/>
    <cellStyle name="Comma 10 5 2 3" xfId="131" xr:uid="{00000000-0005-0000-0000-000082000000}"/>
    <cellStyle name="Comma 10 5 3" xfId="132" xr:uid="{00000000-0005-0000-0000-000083000000}"/>
    <cellStyle name="Comma 10 5 3 2" xfId="133" xr:uid="{00000000-0005-0000-0000-000084000000}"/>
    <cellStyle name="Comma 10 5 4" xfId="134" xr:uid="{00000000-0005-0000-0000-000085000000}"/>
    <cellStyle name="Comma 10 6" xfId="135" xr:uid="{00000000-0005-0000-0000-000086000000}"/>
    <cellStyle name="Comma 10 6 2" xfId="136" xr:uid="{00000000-0005-0000-0000-000087000000}"/>
    <cellStyle name="Comma 10 6 2 2" xfId="137" xr:uid="{00000000-0005-0000-0000-000088000000}"/>
    <cellStyle name="Comma 10 6 3" xfId="138" xr:uid="{00000000-0005-0000-0000-000089000000}"/>
    <cellStyle name="Comma 10 7" xfId="139" xr:uid="{00000000-0005-0000-0000-00008A000000}"/>
    <cellStyle name="Comma 10 7 2" xfId="140" xr:uid="{00000000-0005-0000-0000-00008B000000}"/>
    <cellStyle name="Comma 10 8" xfId="141" xr:uid="{00000000-0005-0000-0000-00008C000000}"/>
    <cellStyle name="Comma 11" xfId="142" xr:uid="{00000000-0005-0000-0000-00008D000000}"/>
    <cellStyle name="Comma 11 2" xfId="143" xr:uid="{00000000-0005-0000-0000-00008E000000}"/>
    <cellStyle name="Comma 12" xfId="144" xr:uid="{00000000-0005-0000-0000-00008F000000}"/>
    <cellStyle name="Comma 12 2" xfId="145" xr:uid="{00000000-0005-0000-0000-000090000000}"/>
    <cellStyle name="Comma 13" xfId="146" xr:uid="{00000000-0005-0000-0000-000091000000}"/>
    <cellStyle name="Comma 14" xfId="147" xr:uid="{00000000-0005-0000-0000-000092000000}"/>
    <cellStyle name="Comma 2" xfId="148" xr:uid="{00000000-0005-0000-0000-000093000000}"/>
    <cellStyle name="Comma 2 2" xfId="149" xr:uid="{00000000-0005-0000-0000-000094000000}"/>
    <cellStyle name="Comma 2 2 2" xfId="150" xr:uid="{00000000-0005-0000-0000-000095000000}"/>
    <cellStyle name="Comma 2 2 2 2" xfId="151" xr:uid="{00000000-0005-0000-0000-000096000000}"/>
    <cellStyle name="Comma 2 2 2 3" xfId="152" xr:uid="{00000000-0005-0000-0000-000097000000}"/>
    <cellStyle name="Comma 2 2 2 3 2" xfId="153" xr:uid="{00000000-0005-0000-0000-000098000000}"/>
    <cellStyle name="Comma 2 2 3" xfId="154" xr:uid="{00000000-0005-0000-0000-000099000000}"/>
    <cellStyle name="Comma 2 2 4" xfId="155" xr:uid="{00000000-0005-0000-0000-00009A000000}"/>
    <cellStyle name="Comma 2 2 4 2" xfId="156" xr:uid="{00000000-0005-0000-0000-00009B000000}"/>
    <cellStyle name="Comma 2 2 5" xfId="157" xr:uid="{00000000-0005-0000-0000-00009C000000}"/>
    <cellStyle name="Comma 2 3" xfId="158" xr:uid="{00000000-0005-0000-0000-00009D000000}"/>
    <cellStyle name="Comma 2 3 2" xfId="159" xr:uid="{00000000-0005-0000-0000-00009E000000}"/>
    <cellStyle name="Comma 2 3 3" xfId="160" xr:uid="{00000000-0005-0000-0000-00009F000000}"/>
    <cellStyle name="Comma 2 3 3 2" xfId="161" xr:uid="{00000000-0005-0000-0000-0000A0000000}"/>
    <cellStyle name="Comma 2 3 4" xfId="162" xr:uid="{00000000-0005-0000-0000-0000A1000000}"/>
    <cellStyle name="Comma 2 4" xfId="163" xr:uid="{00000000-0005-0000-0000-0000A2000000}"/>
    <cellStyle name="Comma 2 4 2" xfId="164" xr:uid="{00000000-0005-0000-0000-0000A3000000}"/>
    <cellStyle name="Comma 2 5" xfId="165" xr:uid="{00000000-0005-0000-0000-0000A4000000}"/>
    <cellStyle name="Comma 2 6" xfId="166" xr:uid="{00000000-0005-0000-0000-0000A5000000}"/>
    <cellStyle name="Comma 2 7" xfId="167" xr:uid="{00000000-0005-0000-0000-0000A6000000}"/>
    <cellStyle name="Comma 2 7 2" xfId="168" xr:uid="{00000000-0005-0000-0000-0000A7000000}"/>
    <cellStyle name="Comma 2 8" xfId="169" xr:uid="{00000000-0005-0000-0000-0000A8000000}"/>
    <cellStyle name="Comma 3" xfId="170" xr:uid="{00000000-0005-0000-0000-0000A9000000}"/>
    <cellStyle name="Comma 3 2" xfId="171" xr:uid="{00000000-0005-0000-0000-0000AA000000}"/>
    <cellStyle name="Comma 3 2 2" xfId="172" xr:uid="{00000000-0005-0000-0000-0000AB000000}"/>
    <cellStyle name="Comma 3 2 2 2" xfId="173" xr:uid="{00000000-0005-0000-0000-0000AC000000}"/>
    <cellStyle name="Comma 3 2 3" xfId="174" xr:uid="{00000000-0005-0000-0000-0000AD000000}"/>
    <cellStyle name="Comma 3 2 4" xfId="175" xr:uid="{00000000-0005-0000-0000-0000AE000000}"/>
    <cellStyle name="Comma 3 2 4 2" xfId="176" xr:uid="{00000000-0005-0000-0000-0000AF000000}"/>
    <cellStyle name="Comma 3 2 5" xfId="177" xr:uid="{00000000-0005-0000-0000-0000B0000000}"/>
    <cellStyle name="Comma 3 3" xfId="178" xr:uid="{00000000-0005-0000-0000-0000B1000000}"/>
    <cellStyle name="Comma 3 3 2" xfId="179" xr:uid="{00000000-0005-0000-0000-0000B2000000}"/>
    <cellStyle name="Comma 3 4" xfId="180" xr:uid="{00000000-0005-0000-0000-0000B3000000}"/>
    <cellStyle name="Comma 3 5" xfId="181" xr:uid="{00000000-0005-0000-0000-0000B4000000}"/>
    <cellStyle name="Comma 3 5 2" xfId="182" xr:uid="{00000000-0005-0000-0000-0000B5000000}"/>
    <cellStyle name="Comma 3 6" xfId="183" xr:uid="{00000000-0005-0000-0000-0000B6000000}"/>
    <cellStyle name="Comma 4" xfId="184" xr:uid="{00000000-0005-0000-0000-0000B7000000}"/>
    <cellStyle name="Comma 4 2" xfId="185" xr:uid="{00000000-0005-0000-0000-0000B8000000}"/>
    <cellStyle name="Comma 4 2 2" xfId="186" xr:uid="{00000000-0005-0000-0000-0000B9000000}"/>
    <cellStyle name="Comma 4 2 3" xfId="187" xr:uid="{00000000-0005-0000-0000-0000BA000000}"/>
    <cellStyle name="Comma 4 3" xfId="188" xr:uid="{00000000-0005-0000-0000-0000BB000000}"/>
    <cellStyle name="Comma 4 3 2" xfId="189" xr:uid="{00000000-0005-0000-0000-0000BC000000}"/>
    <cellStyle name="Comma 4 4" xfId="190" xr:uid="{00000000-0005-0000-0000-0000BD000000}"/>
    <cellStyle name="Comma 4 5" xfId="191" xr:uid="{00000000-0005-0000-0000-0000BE000000}"/>
    <cellStyle name="Comma 5" xfId="192" xr:uid="{00000000-0005-0000-0000-0000BF000000}"/>
    <cellStyle name="Comma 5 2" xfId="193" xr:uid="{00000000-0005-0000-0000-0000C0000000}"/>
    <cellStyle name="Comma 5 2 2" xfId="194" xr:uid="{00000000-0005-0000-0000-0000C1000000}"/>
    <cellStyle name="Comma 5 2 2 2" xfId="195" xr:uid="{00000000-0005-0000-0000-0000C2000000}"/>
    <cellStyle name="Comma 5 2 3" xfId="196" xr:uid="{00000000-0005-0000-0000-0000C3000000}"/>
    <cellStyle name="Comma 5 2 4" xfId="197" xr:uid="{00000000-0005-0000-0000-0000C4000000}"/>
    <cellStyle name="Comma 5 3" xfId="198" xr:uid="{00000000-0005-0000-0000-0000C5000000}"/>
    <cellStyle name="Comma 6" xfId="199" xr:uid="{00000000-0005-0000-0000-0000C6000000}"/>
    <cellStyle name="Comma 6 2" xfId="200" xr:uid="{00000000-0005-0000-0000-0000C7000000}"/>
    <cellStyle name="Comma 6 2 2" xfId="201" xr:uid="{00000000-0005-0000-0000-0000C8000000}"/>
    <cellStyle name="Comma 6 3" xfId="202" xr:uid="{00000000-0005-0000-0000-0000C9000000}"/>
    <cellStyle name="Comma 6 3 2" xfId="203" xr:uid="{00000000-0005-0000-0000-0000CA000000}"/>
    <cellStyle name="Comma 6 4" xfId="204" xr:uid="{00000000-0005-0000-0000-0000CB000000}"/>
    <cellStyle name="Comma 6 5" xfId="205" xr:uid="{00000000-0005-0000-0000-0000CC000000}"/>
    <cellStyle name="Comma 7" xfId="206" xr:uid="{00000000-0005-0000-0000-0000CD000000}"/>
    <cellStyle name="Comma 7 2" xfId="207" xr:uid="{00000000-0005-0000-0000-0000CE000000}"/>
    <cellStyle name="Comma 7 2 2" xfId="208" xr:uid="{00000000-0005-0000-0000-0000CF000000}"/>
    <cellStyle name="Comma 7 2 3" xfId="209" xr:uid="{00000000-0005-0000-0000-0000D0000000}"/>
    <cellStyle name="Comma 8" xfId="210" xr:uid="{00000000-0005-0000-0000-0000D1000000}"/>
    <cellStyle name="Comma 8 2" xfId="211" xr:uid="{00000000-0005-0000-0000-0000D2000000}"/>
    <cellStyle name="Comma 8 3" xfId="212" xr:uid="{00000000-0005-0000-0000-0000D3000000}"/>
    <cellStyle name="Comma 9" xfId="213" xr:uid="{00000000-0005-0000-0000-0000D4000000}"/>
    <cellStyle name="Comma 9 2" xfId="214" xr:uid="{00000000-0005-0000-0000-0000D5000000}"/>
    <cellStyle name="Comma 9 2 2" xfId="215" xr:uid="{00000000-0005-0000-0000-0000D6000000}"/>
    <cellStyle name="Comma 9 2 2 2" xfId="216" xr:uid="{00000000-0005-0000-0000-0000D7000000}"/>
    <cellStyle name="Comma 9 2 2 2 2" xfId="217" xr:uid="{00000000-0005-0000-0000-0000D8000000}"/>
    <cellStyle name="Comma 9 2 2 2 2 2" xfId="218" xr:uid="{00000000-0005-0000-0000-0000D9000000}"/>
    <cellStyle name="Comma 9 2 2 2 3" xfId="219" xr:uid="{00000000-0005-0000-0000-0000DA000000}"/>
    <cellStyle name="Comma 9 2 2 3" xfId="220" xr:uid="{00000000-0005-0000-0000-0000DB000000}"/>
    <cellStyle name="Comma 9 2 2 3 2" xfId="221" xr:uid="{00000000-0005-0000-0000-0000DC000000}"/>
    <cellStyle name="Comma 9 2 2 4" xfId="222" xr:uid="{00000000-0005-0000-0000-0000DD000000}"/>
    <cellStyle name="Comma 9 2 3" xfId="223" xr:uid="{00000000-0005-0000-0000-0000DE000000}"/>
    <cellStyle name="Comma 9 2 3 2" xfId="224" xr:uid="{00000000-0005-0000-0000-0000DF000000}"/>
    <cellStyle name="Comma 9 2 3 2 2" xfId="225" xr:uid="{00000000-0005-0000-0000-0000E0000000}"/>
    <cellStyle name="Comma 9 2 3 3" xfId="226" xr:uid="{00000000-0005-0000-0000-0000E1000000}"/>
    <cellStyle name="Comma 9 2 4" xfId="227" xr:uid="{00000000-0005-0000-0000-0000E2000000}"/>
    <cellStyle name="Comma 9 2 4 2" xfId="228" xr:uid="{00000000-0005-0000-0000-0000E3000000}"/>
    <cellStyle name="Comma 9 2 5" xfId="229" xr:uid="{00000000-0005-0000-0000-0000E4000000}"/>
    <cellStyle name="Comma 9 3" xfId="230" xr:uid="{00000000-0005-0000-0000-0000E5000000}"/>
    <cellStyle name="Comma 9 3 2" xfId="231" xr:uid="{00000000-0005-0000-0000-0000E6000000}"/>
    <cellStyle name="Comma 9 3 2 2" xfId="232" xr:uid="{00000000-0005-0000-0000-0000E7000000}"/>
    <cellStyle name="Comma 9 3 2 2 2" xfId="233" xr:uid="{00000000-0005-0000-0000-0000E8000000}"/>
    <cellStyle name="Comma 9 3 2 3" xfId="234" xr:uid="{00000000-0005-0000-0000-0000E9000000}"/>
    <cellStyle name="Comma 9 3 3" xfId="235" xr:uid="{00000000-0005-0000-0000-0000EA000000}"/>
    <cellStyle name="Comma 9 3 3 2" xfId="236" xr:uid="{00000000-0005-0000-0000-0000EB000000}"/>
    <cellStyle name="Comma 9 3 4" xfId="237" xr:uid="{00000000-0005-0000-0000-0000EC000000}"/>
    <cellStyle name="Comma 9 4" xfId="238" xr:uid="{00000000-0005-0000-0000-0000ED000000}"/>
    <cellStyle name="Comma 9 4 2" xfId="239" xr:uid="{00000000-0005-0000-0000-0000EE000000}"/>
    <cellStyle name="Comma 9 4 2 2" xfId="240" xr:uid="{00000000-0005-0000-0000-0000EF000000}"/>
    <cellStyle name="Comma 9 4 2 2 2" xfId="241" xr:uid="{00000000-0005-0000-0000-0000F0000000}"/>
    <cellStyle name="Comma 9 4 2 3" xfId="242" xr:uid="{00000000-0005-0000-0000-0000F1000000}"/>
    <cellStyle name="Comma 9 4 3" xfId="243" xr:uid="{00000000-0005-0000-0000-0000F2000000}"/>
    <cellStyle name="Comma 9 4 3 2" xfId="244" xr:uid="{00000000-0005-0000-0000-0000F3000000}"/>
    <cellStyle name="Comma 9 4 4" xfId="245" xr:uid="{00000000-0005-0000-0000-0000F4000000}"/>
    <cellStyle name="Comma 9 5" xfId="246" xr:uid="{00000000-0005-0000-0000-0000F5000000}"/>
    <cellStyle name="Comma 9 5 2" xfId="247" xr:uid="{00000000-0005-0000-0000-0000F6000000}"/>
    <cellStyle name="Comma 9 5 2 2" xfId="248" xr:uid="{00000000-0005-0000-0000-0000F7000000}"/>
    <cellStyle name="Comma 9 5 2 2 2" xfId="249" xr:uid="{00000000-0005-0000-0000-0000F8000000}"/>
    <cellStyle name="Comma 9 5 2 3" xfId="250" xr:uid="{00000000-0005-0000-0000-0000F9000000}"/>
    <cellStyle name="Comma 9 5 3" xfId="251" xr:uid="{00000000-0005-0000-0000-0000FA000000}"/>
    <cellStyle name="Comma 9 5 3 2" xfId="252" xr:uid="{00000000-0005-0000-0000-0000FB000000}"/>
    <cellStyle name="Comma 9 5 4" xfId="253" xr:uid="{00000000-0005-0000-0000-0000FC000000}"/>
    <cellStyle name="Comma 9 6" xfId="254" xr:uid="{00000000-0005-0000-0000-0000FD000000}"/>
    <cellStyle name="Comma 9 6 2" xfId="255" xr:uid="{00000000-0005-0000-0000-0000FE000000}"/>
    <cellStyle name="Comma 9 6 2 2" xfId="256" xr:uid="{00000000-0005-0000-0000-0000FF000000}"/>
    <cellStyle name="Comma 9 6 3" xfId="257" xr:uid="{00000000-0005-0000-0000-000000010000}"/>
    <cellStyle name="Comma 9 7" xfId="258" xr:uid="{00000000-0005-0000-0000-000001010000}"/>
    <cellStyle name="Comma 9 7 2" xfId="259" xr:uid="{00000000-0005-0000-0000-000002010000}"/>
    <cellStyle name="Comma 9 8" xfId="260" xr:uid="{00000000-0005-0000-0000-000003010000}"/>
    <cellStyle name="Currency 2" xfId="261" xr:uid="{00000000-0005-0000-0000-000004010000}"/>
    <cellStyle name="Currency 2 2" xfId="262" xr:uid="{00000000-0005-0000-0000-000005010000}"/>
    <cellStyle name="Currency 75" xfId="263" xr:uid="{00000000-0005-0000-0000-000006010000}"/>
    <cellStyle name="Currency 75 2" xfId="264" xr:uid="{00000000-0005-0000-0000-000007010000}"/>
    <cellStyle name="Currency 75 2 2" xfId="265" xr:uid="{00000000-0005-0000-0000-000008010000}"/>
    <cellStyle name="Currency 75 2 2 2" xfId="266" xr:uid="{00000000-0005-0000-0000-000009010000}"/>
    <cellStyle name="Currency 75 2 2 2 2" xfId="267" xr:uid="{00000000-0005-0000-0000-00000A010000}"/>
    <cellStyle name="Currency 75 2 2 3" xfId="268" xr:uid="{00000000-0005-0000-0000-00000B010000}"/>
    <cellStyle name="Currency 75 2 3" xfId="269" xr:uid="{00000000-0005-0000-0000-00000C010000}"/>
    <cellStyle name="Currency 75 2 3 2" xfId="270" xr:uid="{00000000-0005-0000-0000-00000D010000}"/>
    <cellStyle name="Currency 75 2 4" xfId="271" xr:uid="{00000000-0005-0000-0000-00000E010000}"/>
    <cellStyle name="Currency 75 3" xfId="272" xr:uid="{00000000-0005-0000-0000-00000F010000}"/>
    <cellStyle name="Currency 75 3 2" xfId="273" xr:uid="{00000000-0005-0000-0000-000010010000}"/>
    <cellStyle name="Currency 75 3 2 2" xfId="274" xr:uid="{00000000-0005-0000-0000-000011010000}"/>
    <cellStyle name="Currency 75 3 3" xfId="275" xr:uid="{00000000-0005-0000-0000-000012010000}"/>
    <cellStyle name="Currency 75 4" xfId="276" xr:uid="{00000000-0005-0000-0000-000013010000}"/>
    <cellStyle name="Currency 75 4 2" xfId="277" xr:uid="{00000000-0005-0000-0000-000014010000}"/>
    <cellStyle name="Currency 75 5" xfId="278" xr:uid="{00000000-0005-0000-0000-000015010000}"/>
    <cellStyle name="Currency 75 5 2" xfId="279" xr:uid="{00000000-0005-0000-0000-000016010000}"/>
    <cellStyle name="Currency 75 6" xfId="280" xr:uid="{00000000-0005-0000-0000-000017010000}"/>
    <cellStyle name="Currency 75 7" xfId="281" xr:uid="{00000000-0005-0000-0000-000018010000}"/>
    <cellStyle name="Explanatory Text" xfId="282" builtinId="53" customBuiltin="1"/>
    <cellStyle name="Explanatory Text 2" xfId="283" xr:uid="{00000000-0005-0000-0000-00001A010000}"/>
    <cellStyle name="Explanatory Text 3" xfId="284" xr:uid="{00000000-0005-0000-0000-00001B010000}"/>
    <cellStyle name="Good" xfId="285" builtinId="26" customBuiltin="1"/>
    <cellStyle name="Good 2" xfId="286" xr:uid="{00000000-0005-0000-0000-00001D010000}"/>
    <cellStyle name="Good 3" xfId="287" xr:uid="{00000000-0005-0000-0000-00001E010000}"/>
    <cellStyle name="Heading 1" xfId="288" builtinId="16" customBuiltin="1"/>
    <cellStyle name="Heading 1 2" xfId="289" xr:uid="{00000000-0005-0000-0000-000020010000}"/>
    <cellStyle name="Heading 1 3" xfId="290" xr:uid="{00000000-0005-0000-0000-000021010000}"/>
    <cellStyle name="Heading 2" xfId="291" builtinId="17" customBuiltin="1"/>
    <cellStyle name="Heading 2 2" xfId="292" xr:uid="{00000000-0005-0000-0000-000023010000}"/>
    <cellStyle name="Heading 2 3" xfId="293" xr:uid="{00000000-0005-0000-0000-000024010000}"/>
    <cellStyle name="Heading 3" xfId="294" builtinId="18" customBuiltin="1"/>
    <cellStyle name="Heading 3 2" xfId="295" xr:uid="{00000000-0005-0000-0000-000026010000}"/>
    <cellStyle name="Heading 3 3" xfId="296" xr:uid="{00000000-0005-0000-0000-000027010000}"/>
    <cellStyle name="Heading 4" xfId="297" builtinId="19" customBuiltin="1"/>
    <cellStyle name="Heading 4 2" xfId="298" xr:uid="{00000000-0005-0000-0000-000029010000}"/>
    <cellStyle name="Heading 4 3" xfId="299" xr:uid="{00000000-0005-0000-0000-00002A010000}"/>
    <cellStyle name="Input" xfId="300" builtinId="20" customBuiltin="1"/>
    <cellStyle name="Input 2" xfId="301" xr:uid="{00000000-0005-0000-0000-00002C010000}"/>
    <cellStyle name="Input 3" xfId="302" xr:uid="{00000000-0005-0000-0000-00002D010000}"/>
    <cellStyle name="Linked Cell" xfId="303" builtinId="24" customBuiltin="1"/>
    <cellStyle name="Linked Cell 2" xfId="304" xr:uid="{00000000-0005-0000-0000-00002F010000}"/>
    <cellStyle name="Linked Cell 3" xfId="305" xr:uid="{00000000-0005-0000-0000-000030010000}"/>
    <cellStyle name="Neutral" xfId="306" builtinId="28" customBuiltin="1"/>
    <cellStyle name="Neutral 2" xfId="307" xr:uid="{00000000-0005-0000-0000-000032010000}"/>
    <cellStyle name="Neutral 3" xfId="308" xr:uid="{00000000-0005-0000-0000-000033010000}"/>
    <cellStyle name="Normal" xfId="0" builtinId="0"/>
    <cellStyle name="Normal 10" xfId="309" xr:uid="{00000000-0005-0000-0000-000035010000}"/>
    <cellStyle name="Normal 10 2" xfId="310" xr:uid="{00000000-0005-0000-0000-000036010000}"/>
    <cellStyle name="Normal 11" xfId="311" xr:uid="{00000000-0005-0000-0000-000037010000}"/>
    <cellStyle name="Normal 11 2" xfId="312" xr:uid="{00000000-0005-0000-0000-000038010000}"/>
    <cellStyle name="Normal 11 2 2" xfId="313" xr:uid="{00000000-0005-0000-0000-000039010000}"/>
    <cellStyle name="Normal 11 2 2 2" xfId="314" xr:uid="{00000000-0005-0000-0000-00003A010000}"/>
    <cellStyle name="Normal 11 2 3" xfId="315" xr:uid="{00000000-0005-0000-0000-00003B010000}"/>
    <cellStyle name="Normal 11 3" xfId="316" xr:uid="{00000000-0005-0000-0000-00003C010000}"/>
    <cellStyle name="Normal 11 3 2" xfId="317" xr:uid="{00000000-0005-0000-0000-00003D010000}"/>
    <cellStyle name="Normal 11 4" xfId="318" xr:uid="{00000000-0005-0000-0000-00003E010000}"/>
    <cellStyle name="Normal 12" xfId="319" xr:uid="{00000000-0005-0000-0000-00003F010000}"/>
    <cellStyle name="Normal 12 2" xfId="320" xr:uid="{00000000-0005-0000-0000-000040010000}"/>
    <cellStyle name="Normal 13" xfId="321" xr:uid="{00000000-0005-0000-0000-000041010000}"/>
    <cellStyle name="Normal 13 2" xfId="322" xr:uid="{00000000-0005-0000-0000-000042010000}"/>
    <cellStyle name="Normal 13 2 2" xfId="323" xr:uid="{00000000-0005-0000-0000-000043010000}"/>
    <cellStyle name="Normal 13 3" xfId="324" xr:uid="{00000000-0005-0000-0000-000044010000}"/>
    <cellStyle name="Normal 14" xfId="325" xr:uid="{00000000-0005-0000-0000-000045010000}"/>
    <cellStyle name="Normal 14 2" xfId="326" xr:uid="{00000000-0005-0000-0000-000046010000}"/>
    <cellStyle name="Normal 14 2 2" xfId="327" xr:uid="{00000000-0005-0000-0000-000047010000}"/>
    <cellStyle name="Normal 14 3" xfId="328" xr:uid="{00000000-0005-0000-0000-000048010000}"/>
    <cellStyle name="Normal 15" xfId="329" xr:uid="{00000000-0005-0000-0000-000049010000}"/>
    <cellStyle name="Normal 15 2" xfId="330" xr:uid="{00000000-0005-0000-0000-00004A010000}"/>
    <cellStyle name="Normal 16" xfId="331" xr:uid="{00000000-0005-0000-0000-00004B010000}"/>
    <cellStyle name="Normal 16 2" xfId="332" xr:uid="{00000000-0005-0000-0000-00004C010000}"/>
    <cellStyle name="Normal 168" xfId="333" xr:uid="{00000000-0005-0000-0000-00004D010000}"/>
    <cellStyle name="Normal 168 2" xfId="334" xr:uid="{00000000-0005-0000-0000-00004E010000}"/>
    <cellStyle name="Normal 168 2 2" xfId="335" xr:uid="{00000000-0005-0000-0000-00004F010000}"/>
    <cellStyle name="Normal 168 2 2 2" xfId="336" xr:uid="{00000000-0005-0000-0000-000050010000}"/>
    <cellStyle name="Normal 168 2 2 2 2" xfId="337" xr:uid="{00000000-0005-0000-0000-000051010000}"/>
    <cellStyle name="Normal 168 2 2 3" xfId="338" xr:uid="{00000000-0005-0000-0000-000052010000}"/>
    <cellStyle name="Normal 168 2 3" xfId="339" xr:uid="{00000000-0005-0000-0000-000053010000}"/>
    <cellStyle name="Normal 168 2 3 2" xfId="340" xr:uid="{00000000-0005-0000-0000-000054010000}"/>
    <cellStyle name="Normal 168 2 4" xfId="341" xr:uid="{00000000-0005-0000-0000-000055010000}"/>
    <cellStyle name="Normal 168 3" xfId="342" xr:uid="{00000000-0005-0000-0000-000056010000}"/>
    <cellStyle name="Normal 168 3 2" xfId="343" xr:uid="{00000000-0005-0000-0000-000057010000}"/>
    <cellStyle name="Normal 168 3 2 2" xfId="344" xr:uid="{00000000-0005-0000-0000-000058010000}"/>
    <cellStyle name="Normal 168 3 3" xfId="345" xr:uid="{00000000-0005-0000-0000-000059010000}"/>
    <cellStyle name="Normal 168 4" xfId="346" xr:uid="{00000000-0005-0000-0000-00005A010000}"/>
    <cellStyle name="Normal 168 4 2" xfId="347" xr:uid="{00000000-0005-0000-0000-00005B010000}"/>
    <cellStyle name="Normal 168 5" xfId="348" xr:uid="{00000000-0005-0000-0000-00005C010000}"/>
    <cellStyle name="Normal 168 5 2" xfId="349" xr:uid="{00000000-0005-0000-0000-00005D010000}"/>
    <cellStyle name="Normal 168 6" xfId="350" xr:uid="{00000000-0005-0000-0000-00005E010000}"/>
    <cellStyle name="Normal 168 7" xfId="351" xr:uid="{00000000-0005-0000-0000-00005F010000}"/>
    <cellStyle name="Normal 17" xfId="352" xr:uid="{00000000-0005-0000-0000-000060010000}"/>
    <cellStyle name="Normal 17 2" xfId="353" xr:uid="{00000000-0005-0000-0000-000061010000}"/>
    <cellStyle name="Normal 18" xfId="354" xr:uid="{00000000-0005-0000-0000-000062010000}"/>
    <cellStyle name="Normal 2" xfId="355" xr:uid="{00000000-0005-0000-0000-000063010000}"/>
    <cellStyle name="Normal 2 2" xfId="356" xr:uid="{00000000-0005-0000-0000-000064010000}"/>
    <cellStyle name="Normal 2 2 2" xfId="357" xr:uid="{00000000-0005-0000-0000-000065010000}"/>
    <cellStyle name="Normal 2 2 2 2" xfId="358" xr:uid="{00000000-0005-0000-0000-000066010000}"/>
    <cellStyle name="Normal 2 2 3" xfId="359" xr:uid="{00000000-0005-0000-0000-000067010000}"/>
    <cellStyle name="Normal 2 2 4" xfId="360" xr:uid="{00000000-0005-0000-0000-000068010000}"/>
    <cellStyle name="Normal 2 2 5" xfId="361" xr:uid="{00000000-0005-0000-0000-000069010000}"/>
    <cellStyle name="Normal 2 3" xfId="362" xr:uid="{00000000-0005-0000-0000-00006A010000}"/>
    <cellStyle name="Normal 2 3 2" xfId="363" xr:uid="{00000000-0005-0000-0000-00006B010000}"/>
    <cellStyle name="Normal 2 3 3" xfId="364" xr:uid="{00000000-0005-0000-0000-00006C010000}"/>
    <cellStyle name="Normal 2 4" xfId="365" xr:uid="{00000000-0005-0000-0000-00006D010000}"/>
    <cellStyle name="Normal 2 5" xfId="366" xr:uid="{00000000-0005-0000-0000-00006E010000}"/>
    <cellStyle name="Normal 2 6" xfId="367" xr:uid="{00000000-0005-0000-0000-00006F010000}"/>
    <cellStyle name="Normal 2 6 2" xfId="368" xr:uid="{00000000-0005-0000-0000-000070010000}"/>
    <cellStyle name="Normal 2 6 2 2" xfId="369" xr:uid="{00000000-0005-0000-0000-000071010000}"/>
    <cellStyle name="Normal 2 7" xfId="370" xr:uid="{00000000-0005-0000-0000-000072010000}"/>
    <cellStyle name="Normal 2 7 2" xfId="371" xr:uid="{00000000-0005-0000-0000-000073010000}"/>
    <cellStyle name="Normal 2 8" xfId="372" xr:uid="{00000000-0005-0000-0000-000074010000}"/>
    <cellStyle name="Normal 3" xfId="373" xr:uid="{00000000-0005-0000-0000-000075010000}"/>
    <cellStyle name="Normal 3 2" xfId="374" xr:uid="{00000000-0005-0000-0000-000076010000}"/>
    <cellStyle name="Normal 3 2 2" xfId="375" xr:uid="{00000000-0005-0000-0000-000077010000}"/>
    <cellStyle name="Normal 3 2 2 2" xfId="376" xr:uid="{00000000-0005-0000-0000-000078010000}"/>
    <cellStyle name="Normal 3 2 2 2 2" xfId="377" xr:uid="{00000000-0005-0000-0000-000079010000}"/>
    <cellStyle name="Normal 3 2 2 2 2 2" xfId="378" xr:uid="{00000000-0005-0000-0000-00007A010000}"/>
    <cellStyle name="Normal 3 2 2 2 2 2 2" xfId="379" xr:uid="{00000000-0005-0000-0000-00007B010000}"/>
    <cellStyle name="Normal 3 2 2 2 2 3" xfId="380" xr:uid="{00000000-0005-0000-0000-00007C010000}"/>
    <cellStyle name="Normal 3 2 2 2 3" xfId="381" xr:uid="{00000000-0005-0000-0000-00007D010000}"/>
    <cellStyle name="Normal 3 2 2 2 3 2" xfId="382" xr:uid="{00000000-0005-0000-0000-00007E010000}"/>
    <cellStyle name="Normal 3 2 2 2 4" xfId="383" xr:uid="{00000000-0005-0000-0000-00007F010000}"/>
    <cellStyle name="Normal 3 2 2 3" xfId="384" xr:uid="{00000000-0005-0000-0000-000080010000}"/>
    <cellStyle name="Normal 3 2 2 3 2" xfId="385" xr:uid="{00000000-0005-0000-0000-000081010000}"/>
    <cellStyle name="Normal 3 2 2 3 2 2" xfId="386" xr:uid="{00000000-0005-0000-0000-000082010000}"/>
    <cellStyle name="Normal 3 2 2 3 3" xfId="387" xr:uid="{00000000-0005-0000-0000-000083010000}"/>
    <cellStyle name="Normal 3 2 2 4" xfId="388" xr:uid="{00000000-0005-0000-0000-000084010000}"/>
    <cellStyle name="Normal 3 2 2 4 2" xfId="389" xr:uid="{00000000-0005-0000-0000-000085010000}"/>
    <cellStyle name="Normal 3 2 2 5" xfId="390" xr:uid="{00000000-0005-0000-0000-000086010000}"/>
    <cellStyle name="Normal 3 2 3" xfId="391" xr:uid="{00000000-0005-0000-0000-000087010000}"/>
    <cellStyle name="Normal 3 2 3 2" xfId="392" xr:uid="{00000000-0005-0000-0000-000088010000}"/>
    <cellStyle name="Normal 3 2 3 2 2" xfId="393" xr:uid="{00000000-0005-0000-0000-000089010000}"/>
    <cellStyle name="Normal 3 2 3 2 2 2" xfId="394" xr:uid="{00000000-0005-0000-0000-00008A010000}"/>
    <cellStyle name="Normal 3 2 3 2 3" xfId="395" xr:uid="{00000000-0005-0000-0000-00008B010000}"/>
    <cellStyle name="Normal 3 2 3 3" xfId="396" xr:uid="{00000000-0005-0000-0000-00008C010000}"/>
    <cellStyle name="Normal 3 2 3 3 2" xfId="397" xr:uid="{00000000-0005-0000-0000-00008D010000}"/>
    <cellStyle name="Normal 3 2 3 4" xfId="398" xr:uid="{00000000-0005-0000-0000-00008E010000}"/>
    <cellStyle name="Normal 3 2 4" xfId="399" xr:uid="{00000000-0005-0000-0000-00008F010000}"/>
    <cellStyle name="Normal 3 2 4 2" xfId="400" xr:uid="{00000000-0005-0000-0000-000090010000}"/>
    <cellStyle name="Normal 3 2 4 2 2" xfId="401" xr:uid="{00000000-0005-0000-0000-000091010000}"/>
    <cellStyle name="Normal 3 2 4 3" xfId="402" xr:uid="{00000000-0005-0000-0000-000092010000}"/>
    <cellStyle name="Normal 3 2 5" xfId="403" xr:uid="{00000000-0005-0000-0000-000093010000}"/>
    <cellStyle name="Normal 3 2 5 2" xfId="404" xr:uid="{00000000-0005-0000-0000-000094010000}"/>
    <cellStyle name="Normal 3 2 6" xfId="405" xr:uid="{00000000-0005-0000-0000-000095010000}"/>
    <cellStyle name="Normal 3 2 6 2" xfId="406" xr:uid="{00000000-0005-0000-0000-000096010000}"/>
    <cellStyle name="Normal 3 2 7" xfId="407" xr:uid="{00000000-0005-0000-0000-000097010000}"/>
    <cellStyle name="Normal 3 3" xfId="408" xr:uid="{00000000-0005-0000-0000-000098010000}"/>
    <cellStyle name="Normal 3 3 2" xfId="409" xr:uid="{00000000-0005-0000-0000-000099010000}"/>
    <cellStyle name="Normal 3 3 2 2" xfId="410" xr:uid="{00000000-0005-0000-0000-00009A010000}"/>
    <cellStyle name="Normal 3 3 2 2 2" xfId="411" xr:uid="{00000000-0005-0000-0000-00009B010000}"/>
    <cellStyle name="Normal 3 3 2 2 2 2" xfId="412" xr:uid="{00000000-0005-0000-0000-00009C010000}"/>
    <cellStyle name="Normal 3 3 2 2 3" xfId="413" xr:uid="{00000000-0005-0000-0000-00009D010000}"/>
    <cellStyle name="Normal 3 3 2 3" xfId="414" xr:uid="{00000000-0005-0000-0000-00009E010000}"/>
    <cellStyle name="Normal 3 3 2 3 2" xfId="415" xr:uid="{00000000-0005-0000-0000-00009F010000}"/>
    <cellStyle name="Normal 3 3 2 4" xfId="416" xr:uid="{00000000-0005-0000-0000-0000A0010000}"/>
    <cellStyle name="Normal 3 3 2 4 2" xfId="417" xr:uid="{00000000-0005-0000-0000-0000A1010000}"/>
    <cellStyle name="Normal 3 3 3" xfId="418" xr:uid="{00000000-0005-0000-0000-0000A2010000}"/>
    <cellStyle name="Normal 3 3 3 2" xfId="419" xr:uid="{00000000-0005-0000-0000-0000A3010000}"/>
    <cellStyle name="Normal 3 3 3 2 2" xfId="420" xr:uid="{00000000-0005-0000-0000-0000A4010000}"/>
    <cellStyle name="Normal 3 3 3 3" xfId="421" xr:uid="{00000000-0005-0000-0000-0000A5010000}"/>
    <cellStyle name="Normal 3 3 4" xfId="422" xr:uid="{00000000-0005-0000-0000-0000A6010000}"/>
    <cellStyle name="Normal 3 3 4 2" xfId="423" xr:uid="{00000000-0005-0000-0000-0000A7010000}"/>
    <cellStyle name="Normal 3 3 5" xfId="424" xr:uid="{00000000-0005-0000-0000-0000A8010000}"/>
    <cellStyle name="Normal 3 3 5 2" xfId="425" xr:uid="{00000000-0005-0000-0000-0000A9010000}"/>
    <cellStyle name="Normal 3 3 6" xfId="426" xr:uid="{00000000-0005-0000-0000-0000AA010000}"/>
    <cellStyle name="Normal 3 4" xfId="427" xr:uid="{00000000-0005-0000-0000-0000AB010000}"/>
    <cellStyle name="Normal 3 4 2" xfId="428" xr:uid="{00000000-0005-0000-0000-0000AC010000}"/>
    <cellStyle name="Normal 3 4 3" xfId="429" xr:uid="{00000000-0005-0000-0000-0000AD010000}"/>
    <cellStyle name="Normal 3 5" xfId="430" xr:uid="{00000000-0005-0000-0000-0000AE010000}"/>
    <cellStyle name="Normal 3 5 2" xfId="431" xr:uid="{00000000-0005-0000-0000-0000AF010000}"/>
    <cellStyle name="Normal 3 5 2 2" xfId="432" xr:uid="{00000000-0005-0000-0000-0000B0010000}"/>
    <cellStyle name="Normal 3 6" xfId="433" xr:uid="{00000000-0005-0000-0000-0000B1010000}"/>
    <cellStyle name="Normal 3 7" xfId="434" xr:uid="{00000000-0005-0000-0000-0000B2010000}"/>
    <cellStyle name="Normal 3 8" xfId="435" xr:uid="{00000000-0005-0000-0000-0000B3010000}"/>
    <cellStyle name="Normal 3 9" xfId="436" xr:uid="{00000000-0005-0000-0000-0000B4010000}"/>
    <cellStyle name="Normal 4" xfId="437" xr:uid="{00000000-0005-0000-0000-0000B5010000}"/>
    <cellStyle name="Normal 4 10" xfId="438" xr:uid="{00000000-0005-0000-0000-0000B6010000}"/>
    <cellStyle name="Normal 4 11" xfId="439" xr:uid="{00000000-0005-0000-0000-0000B7010000}"/>
    <cellStyle name="Normal 4 12" xfId="440" xr:uid="{00000000-0005-0000-0000-0000B8010000}"/>
    <cellStyle name="Normal 4 2" xfId="441" xr:uid="{00000000-0005-0000-0000-0000B9010000}"/>
    <cellStyle name="Normal 4 2 2" xfId="442" xr:uid="{00000000-0005-0000-0000-0000BA010000}"/>
    <cellStyle name="Normal 4 2 3" xfId="443" xr:uid="{00000000-0005-0000-0000-0000BB010000}"/>
    <cellStyle name="Normal 4 3" xfId="444" xr:uid="{00000000-0005-0000-0000-0000BC010000}"/>
    <cellStyle name="Normal 4 3 2" xfId="445" xr:uid="{00000000-0005-0000-0000-0000BD010000}"/>
    <cellStyle name="Normal 4 3 2 2" xfId="446" xr:uid="{00000000-0005-0000-0000-0000BE010000}"/>
    <cellStyle name="Normal 4 3 2 2 2" xfId="447" xr:uid="{00000000-0005-0000-0000-0000BF010000}"/>
    <cellStyle name="Normal 4 3 2 3" xfId="448" xr:uid="{00000000-0005-0000-0000-0000C0010000}"/>
    <cellStyle name="Normal 4 3 3" xfId="449" xr:uid="{00000000-0005-0000-0000-0000C1010000}"/>
    <cellStyle name="Normal 4 3 3 2" xfId="450" xr:uid="{00000000-0005-0000-0000-0000C2010000}"/>
    <cellStyle name="Normal 4 3 4" xfId="451" xr:uid="{00000000-0005-0000-0000-0000C3010000}"/>
    <cellStyle name="Normal 4 4" xfId="452" xr:uid="{00000000-0005-0000-0000-0000C4010000}"/>
    <cellStyle name="Normal 4 4 2" xfId="453" xr:uid="{00000000-0005-0000-0000-0000C5010000}"/>
    <cellStyle name="Normal 4 4 2 2" xfId="454" xr:uid="{00000000-0005-0000-0000-0000C6010000}"/>
    <cellStyle name="Normal 4 4 2 2 2" xfId="455" xr:uid="{00000000-0005-0000-0000-0000C7010000}"/>
    <cellStyle name="Normal 4 4 2 3" xfId="456" xr:uid="{00000000-0005-0000-0000-0000C8010000}"/>
    <cellStyle name="Normal 4 4 3" xfId="457" xr:uid="{00000000-0005-0000-0000-0000C9010000}"/>
    <cellStyle name="Normal 4 4 3 2" xfId="458" xr:uid="{00000000-0005-0000-0000-0000CA010000}"/>
    <cellStyle name="Normal 4 4 4" xfId="459" xr:uid="{00000000-0005-0000-0000-0000CB010000}"/>
    <cellStyle name="Normal 4 5" xfId="460" xr:uid="{00000000-0005-0000-0000-0000CC010000}"/>
    <cellStyle name="Normal 4 6" xfId="461" xr:uid="{00000000-0005-0000-0000-0000CD010000}"/>
    <cellStyle name="Normal 4 6 2" xfId="462" xr:uid="{00000000-0005-0000-0000-0000CE010000}"/>
    <cellStyle name="Normal 4 7" xfId="463" xr:uid="{00000000-0005-0000-0000-0000CF010000}"/>
    <cellStyle name="Normal 4 8" xfId="464" xr:uid="{00000000-0005-0000-0000-0000D0010000}"/>
    <cellStyle name="Normal 4 9" xfId="465" xr:uid="{00000000-0005-0000-0000-0000D1010000}"/>
    <cellStyle name="Normal 4 9 2" xfId="466" xr:uid="{00000000-0005-0000-0000-0000D2010000}"/>
    <cellStyle name="Normal 5" xfId="467" xr:uid="{00000000-0005-0000-0000-0000D3010000}"/>
    <cellStyle name="Normal 5 2" xfId="468" xr:uid="{00000000-0005-0000-0000-0000D4010000}"/>
    <cellStyle name="Normal 5 3" xfId="469" xr:uid="{00000000-0005-0000-0000-0000D5010000}"/>
    <cellStyle name="Normal 5 4" xfId="470" xr:uid="{00000000-0005-0000-0000-0000D6010000}"/>
    <cellStyle name="Normal 6" xfId="471" xr:uid="{00000000-0005-0000-0000-0000D7010000}"/>
    <cellStyle name="Normal 6 2" xfId="472" xr:uid="{00000000-0005-0000-0000-0000D8010000}"/>
    <cellStyle name="Normal 6 2 2" xfId="473" xr:uid="{00000000-0005-0000-0000-0000D9010000}"/>
    <cellStyle name="Normal 6 2 2 2" xfId="474" xr:uid="{00000000-0005-0000-0000-0000DA010000}"/>
    <cellStyle name="Normal 6 2 2 2 2" xfId="475" xr:uid="{00000000-0005-0000-0000-0000DB010000}"/>
    <cellStyle name="Normal 6 2 2 3" xfId="476" xr:uid="{00000000-0005-0000-0000-0000DC010000}"/>
    <cellStyle name="Normal 6 2 3" xfId="477" xr:uid="{00000000-0005-0000-0000-0000DD010000}"/>
    <cellStyle name="Normal 6 2 3 2" xfId="478" xr:uid="{00000000-0005-0000-0000-0000DE010000}"/>
    <cellStyle name="Normal 6 2 4" xfId="479" xr:uid="{00000000-0005-0000-0000-0000DF010000}"/>
    <cellStyle name="Normal 6 2 4 2" xfId="480" xr:uid="{00000000-0005-0000-0000-0000E0010000}"/>
    <cellStyle name="Normal 6 3" xfId="481" xr:uid="{00000000-0005-0000-0000-0000E1010000}"/>
    <cellStyle name="Normal 6 3 2" xfId="482" xr:uid="{00000000-0005-0000-0000-0000E2010000}"/>
    <cellStyle name="Normal 6 3 2 2" xfId="483" xr:uid="{00000000-0005-0000-0000-0000E3010000}"/>
    <cellStyle name="Normal 6 3 3" xfId="484" xr:uid="{00000000-0005-0000-0000-0000E4010000}"/>
    <cellStyle name="Normal 6 4" xfId="485" xr:uid="{00000000-0005-0000-0000-0000E5010000}"/>
    <cellStyle name="Normal 6 4 2" xfId="486" xr:uid="{00000000-0005-0000-0000-0000E6010000}"/>
    <cellStyle name="Normal 6 5" xfId="487" xr:uid="{00000000-0005-0000-0000-0000E7010000}"/>
    <cellStyle name="Normal 6 5 2" xfId="488" xr:uid="{00000000-0005-0000-0000-0000E8010000}"/>
    <cellStyle name="Normal 6 6" xfId="489" xr:uid="{00000000-0005-0000-0000-0000E9010000}"/>
    <cellStyle name="Normal 7" xfId="490" xr:uid="{00000000-0005-0000-0000-0000EA010000}"/>
    <cellStyle name="Normal 7 2" xfId="491" xr:uid="{00000000-0005-0000-0000-0000EB010000}"/>
    <cellStyle name="Normal 7 2 2" xfId="492" xr:uid="{00000000-0005-0000-0000-0000EC010000}"/>
    <cellStyle name="Normal 7 2 2 2" xfId="493" xr:uid="{00000000-0005-0000-0000-0000ED010000}"/>
    <cellStyle name="Normal 7 2 2 2 2" xfId="494" xr:uid="{00000000-0005-0000-0000-0000EE010000}"/>
    <cellStyle name="Normal 7 2 2 2 2 2" xfId="495" xr:uid="{00000000-0005-0000-0000-0000EF010000}"/>
    <cellStyle name="Normal 7 2 2 2 3" xfId="496" xr:uid="{00000000-0005-0000-0000-0000F0010000}"/>
    <cellStyle name="Normal 7 2 2 3" xfId="497" xr:uid="{00000000-0005-0000-0000-0000F1010000}"/>
    <cellStyle name="Normal 7 2 2 3 2" xfId="498" xr:uid="{00000000-0005-0000-0000-0000F2010000}"/>
    <cellStyle name="Normal 7 2 2 4" xfId="499" xr:uid="{00000000-0005-0000-0000-0000F3010000}"/>
    <cellStyle name="Normal 7 2 3" xfId="500" xr:uid="{00000000-0005-0000-0000-0000F4010000}"/>
    <cellStyle name="Normal 7 2 3 2" xfId="501" xr:uid="{00000000-0005-0000-0000-0000F5010000}"/>
    <cellStyle name="Normal 7 2 3 2 2" xfId="502" xr:uid="{00000000-0005-0000-0000-0000F6010000}"/>
    <cellStyle name="Normal 7 2 3 3" xfId="503" xr:uid="{00000000-0005-0000-0000-0000F7010000}"/>
    <cellStyle name="Normal 7 2 4" xfId="504" xr:uid="{00000000-0005-0000-0000-0000F8010000}"/>
    <cellStyle name="Normal 7 2 4 2" xfId="505" xr:uid="{00000000-0005-0000-0000-0000F9010000}"/>
    <cellStyle name="Normal 7 2 5" xfId="506" xr:uid="{00000000-0005-0000-0000-0000FA010000}"/>
    <cellStyle name="Normal 7 3" xfId="507" xr:uid="{00000000-0005-0000-0000-0000FB010000}"/>
    <cellStyle name="Normal 7 3 2" xfId="508" xr:uid="{00000000-0005-0000-0000-0000FC010000}"/>
    <cellStyle name="Normal 7 3 2 2" xfId="509" xr:uid="{00000000-0005-0000-0000-0000FD010000}"/>
    <cellStyle name="Normal 7 3 2 3" xfId="510" xr:uid="{00000000-0005-0000-0000-0000FE010000}"/>
    <cellStyle name="Normal 7 3 2 3 2" xfId="511" xr:uid="{00000000-0005-0000-0000-0000FF010000}"/>
    <cellStyle name="Normal 7 3 2 4" xfId="512" xr:uid="{00000000-0005-0000-0000-000000020000}"/>
    <cellStyle name="Normal 7 3 3" xfId="513" xr:uid="{00000000-0005-0000-0000-000001020000}"/>
    <cellStyle name="Normal 7 3 4" xfId="514" xr:uid="{00000000-0005-0000-0000-000002020000}"/>
    <cellStyle name="Normal 7 3 4 2" xfId="515" xr:uid="{00000000-0005-0000-0000-000003020000}"/>
    <cellStyle name="Normal 7 3 5" xfId="516" xr:uid="{00000000-0005-0000-0000-000004020000}"/>
    <cellStyle name="Normal 7 4" xfId="517" xr:uid="{00000000-0005-0000-0000-000005020000}"/>
    <cellStyle name="Normal 7 4 2" xfId="518" xr:uid="{00000000-0005-0000-0000-000006020000}"/>
    <cellStyle name="Normal 7 4 2 2" xfId="519" xr:uid="{00000000-0005-0000-0000-000007020000}"/>
    <cellStyle name="Normal 7 4 2 2 2" xfId="520" xr:uid="{00000000-0005-0000-0000-000008020000}"/>
    <cellStyle name="Normal 7 4 2 3" xfId="521" xr:uid="{00000000-0005-0000-0000-000009020000}"/>
    <cellStyle name="Normal 7 4 3" xfId="522" xr:uid="{00000000-0005-0000-0000-00000A020000}"/>
    <cellStyle name="Normal 7 4 3 2" xfId="523" xr:uid="{00000000-0005-0000-0000-00000B020000}"/>
    <cellStyle name="Normal 7 4 4" xfId="524" xr:uid="{00000000-0005-0000-0000-00000C020000}"/>
    <cellStyle name="Normal 7 5" xfId="525" xr:uid="{00000000-0005-0000-0000-00000D020000}"/>
    <cellStyle name="Normal 7 5 2" xfId="526" xr:uid="{00000000-0005-0000-0000-00000E020000}"/>
    <cellStyle name="Normal 7 5 2 2" xfId="527" xr:uid="{00000000-0005-0000-0000-00000F020000}"/>
    <cellStyle name="Normal 7 5 2 2 2" xfId="528" xr:uid="{00000000-0005-0000-0000-000010020000}"/>
    <cellStyle name="Normal 7 5 2 3" xfId="529" xr:uid="{00000000-0005-0000-0000-000011020000}"/>
    <cellStyle name="Normal 7 5 3" xfId="530" xr:uid="{00000000-0005-0000-0000-000012020000}"/>
    <cellStyle name="Normal 7 5 3 2" xfId="531" xr:uid="{00000000-0005-0000-0000-000013020000}"/>
    <cellStyle name="Normal 7 5 4" xfId="532" xr:uid="{00000000-0005-0000-0000-000014020000}"/>
    <cellStyle name="Normal 7 6" xfId="533" xr:uid="{00000000-0005-0000-0000-000015020000}"/>
    <cellStyle name="Normal 7 6 2" xfId="534" xr:uid="{00000000-0005-0000-0000-000016020000}"/>
    <cellStyle name="Normal 7 6 2 2" xfId="535" xr:uid="{00000000-0005-0000-0000-000017020000}"/>
    <cellStyle name="Normal 7 6 3" xfId="536" xr:uid="{00000000-0005-0000-0000-000018020000}"/>
    <cellStyle name="Normal 7 7" xfId="537" xr:uid="{00000000-0005-0000-0000-000019020000}"/>
    <cellStyle name="Normal 7 8" xfId="538" xr:uid="{00000000-0005-0000-0000-00001A020000}"/>
    <cellStyle name="Normal 7 8 2" xfId="539" xr:uid="{00000000-0005-0000-0000-00001B020000}"/>
    <cellStyle name="Normal 7 9" xfId="540" xr:uid="{00000000-0005-0000-0000-00001C020000}"/>
    <cellStyle name="Normal 8" xfId="541" xr:uid="{00000000-0005-0000-0000-00001D020000}"/>
    <cellStyle name="Normal 8 2" xfId="542" xr:uid="{00000000-0005-0000-0000-00001E020000}"/>
    <cellStyle name="Normal 8 2 2" xfId="543" xr:uid="{00000000-0005-0000-0000-00001F020000}"/>
    <cellStyle name="Normal 8 2 2 2" xfId="544" xr:uid="{00000000-0005-0000-0000-000020020000}"/>
    <cellStyle name="Normal 8 3" xfId="545" xr:uid="{00000000-0005-0000-0000-000021020000}"/>
    <cellStyle name="Normal 9" xfId="546" xr:uid="{00000000-0005-0000-0000-000022020000}"/>
    <cellStyle name="Normal 9 2" xfId="547" xr:uid="{00000000-0005-0000-0000-000023020000}"/>
    <cellStyle name="Normal 9 2 2" xfId="548" xr:uid="{00000000-0005-0000-0000-000024020000}"/>
    <cellStyle name="Normal 9 2 2 2" xfId="549" xr:uid="{00000000-0005-0000-0000-000025020000}"/>
    <cellStyle name="Normal 9 2 2 2 2" xfId="550" xr:uid="{00000000-0005-0000-0000-000026020000}"/>
    <cellStyle name="Normal 9 2 2 2 2 2" xfId="551" xr:uid="{00000000-0005-0000-0000-000027020000}"/>
    <cellStyle name="Normal 9 2 2 2 3" xfId="552" xr:uid="{00000000-0005-0000-0000-000028020000}"/>
    <cellStyle name="Normal 9 2 2 3" xfId="553" xr:uid="{00000000-0005-0000-0000-000029020000}"/>
    <cellStyle name="Normal 9 2 2 3 2" xfId="554" xr:uid="{00000000-0005-0000-0000-00002A020000}"/>
    <cellStyle name="Normal 9 2 2 4" xfId="555" xr:uid="{00000000-0005-0000-0000-00002B020000}"/>
    <cellStyle name="Normal 9 2 3" xfId="556" xr:uid="{00000000-0005-0000-0000-00002C020000}"/>
    <cellStyle name="Normal 9 2 3 2" xfId="557" xr:uid="{00000000-0005-0000-0000-00002D020000}"/>
    <cellStyle name="Normal 9 2 3 2 2" xfId="558" xr:uid="{00000000-0005-0000-0000-00002E020000}"/>
    <cellStyle name="Normal 9 2 3 3" xfId="559" xr:uid="{00000000-0005-0000-0000-00002F020000}"/>
    <cellStyle name="Normal 9 2 4" xfId="560" xr:uid="{00000000-0005-0000-0000-000030020000}"/>
    <cellStyle name="Normal 9 2 4 2" xfId="561" xr:uid="{00000000-0005-0000-0000-000031020000}"/>
    <cellStyle name="Normal 9 2 5" xfId="562" xr:uid="{00000000-0005-0000-0000-000032020000}"/>
    <cellStyle name="Normal 9 3" xfId="563" xr:uid="{00000000-0005-0000-0000-000033020000}"/>
    <cellStyle name="Normal 9 3 2" xfId="564" xr:uid="{00000000-0005-0000-0000-000034020000}"/>
    <cellStyle name="Normal 9 3 2 2" xfId="565" xr:uid="{00000000-0005-0000-0000-000035020000}"/>
    <cellStyle name="Normal 9 3 2 2 2" xfId="566" xr:uid="{00000000-0005-0000-0000-000036020000}"/>
    <cellStyle name="Normal 9 3 2 3" xfId="567" xr:uid="{00000000-0005-0000-0000-000037020000}"/>
    <cellStyle name="Normal 9 3 3" xfId="568" xr:uid="{00000000-0005-0000-0000-000038020000}"/>
    <cellStyle name="Normal 9 3 3 2" xfId="569" xr:uid="{00000000-0005-0000-0000-000039020000}"/>
    <cellStyle name="Normal 9 3 4" xfId="570" xr:uid="{00000000-0005-0000-0000-00003A020000}"/>
    <cellStyle name="Normal 9 4" xfId="571" xr:uid="{00000000-0005-0000-0000-00003B020000}"/>
    <cellStyle name="Normal 9 4 2" xfId="572" xr:uid="{00000000-0005-0000-0000-00003C020000}"/>
    <cellStyle name="Normal 9 4 2 2" xfId="573" xr:uid="{00000000-0005-0000-0000-00003D020000}"/>
    <cellStyle name="Normal 9 4 2 2 2" xfId="574" xr:uid="{00000000-0005-0000-0000-00003E020000}"/>
    <cellStyle name="Normal 9 4 2 3" xfId="575" xr:uid="{00000000-0005-0000-0000-00003F020000}"/>
    <cellStyle name="Normal 9 4 3" xfId="576" xr:uid="{00000000-0005-0000-0000-000040020000}"/>
    <cellStyle name="Normal 9 4 3 2" xfId="577" xr:uid="{00000000-0005-0000-0000-000041020000}"/>
    <cellStyle name="Normal 9 4 4" xfId="578" xr:uid="{00000000-0005-0000-0000-000042020000}"/>
    <cellStyle name="Normal 9 5" xfId="579" xr:uid="{00000000-0005-0000-0000-000043020000}"/>
    <cellStyle name="Normal 9 5 2" xfId="580" xr:uid="{00000000-0005-0000-0000-000044020000}"/>
    <cellStyle name="Normal 9 5 2 2" xfId="581" xr:uid="{00000000-0005-0000-0000-000045020000}"/>
    <cellStyle name="Normal 9 5 2 2 2" xfId="582" xr:uid="{00000000-0005-0000-0000-000046020000}"/>
    <cellStyle name="Normal 9 5 2 3" xfId="583" xr:uid="{00000000-0005-0000-0000-000047020000}"/>
    <cellStyle name="Normal 9 5 3" xfId="584" xr:uid="{00000000-0005-0000-0000-000048020000}"/>
    <cellStyle name="Normal 9 5 3 2" xfId="585" xr:uid="{00000000-0005-0000-0000-000049020000}"/>
    <cellStyle name="Normal 9 5 4" xfId="586" xr:uid="{00000000-0005-0000-0000-00004A020000}"/>
    <cellStyle name="Normal 9 6" xfId="587" xr:uid="{00000000-0005-0000-0000-00004B020000}"/>
    <cellStyle name="Normal 9 6 2" xfId="588" xr:uid="{00000000-0005-0000-0000-00004C020000}"/>
    <cellStyle name="Normal 9 6 2 2" xfId="589" xr:uid="{00000000-0005-0000-0000-00004D020000}"/>
    <cellStyle name="Normal 9 6 3" xfId="590" xr:uid="{00000000-0005-0000-0000-00004E020000}"/>
    <cellStyle name="Normal 9 7" xfId="591" xr:uid="{00000000-0005-0000-0000-00004F020000}"/>
    <cellStyle name="Normal 9 8" xfId="592" xr:uid="{00000000-0005-0000-0000-000050020000}"/>
    <cellStyle name="Normal 9 8 2" xfId="593" xr:uid="{00000000-0005-0000-0000-000051020000}"/>
    <cellStyle name="Normal 9 9" xfId="594" xr:uid="{00000000-0005-0000-0000-000052020000}"/>
    <cellStyle name="Note 2" xfId="595" xr:uid="{00000000-0005-0000-0000-000053020000}"/>
    <cellStyle name="Note 2 2" xfId="596" xr:uid="{00000000-0005-0000-0000-000054020000}"/>
    <cellStyle name="Note 2 3" xfId="597" xr:uid="{00000000-0005-0000-0000-000055020000}"/>
    <cellStyle name="Note 2 3 2" xfId="598" xr:uid="{00000000-0005-0000-0000-000056020000}"/>
    <cellStyle name="Note 3" xfId="599" xr:uid="{00000000-0005-0000-0000-000057020000}"/>
    <cellStyle name="Note 3 2" xfId="600" xr:uid="{00000000-0005-0000-0000-000058020000}"/>
    <cellStyle name="Note 3 3" xfId="601" xr:uid="{00000000-0005-0000-0000-000059020000}"/>
    <cellStyle name="Note 4" xfId="602" xr:uid="{00000000-0005-0000-0000-00005A020000}"/>
    <cellStyle name="Output" xfId="603" builtinId="21" customBuiltin="1"/>
    <cellStyle name="Output 2" xfId="604" xr:uid="{00000000-0005-0000-0000-00005C020000}"/>
    <cellStyle name="Output 3" xfId="605" xr:uid="{00000000-0005-0000-0000-00005D020000}"/>
    <cellStyle name="Per cent" xfId="792" builtinId="5"/>
    <cellStyle name="Percent 2" xfId="606" xr:uid="{00000000-0005-0000-0000-00005E020000}"/>
    <cellStyle name="Percent 2 2" xfId="607" xr:uid="{00000000-0005-0000-0000-00005F020000}"/>
    <cellStyle name="Percent 2 2 2" xfId="608" xr:uid="{00000000-0005-0000-0000-000060020000}"/>
    <cellStyle name="Percent 2 2 2 2" xfId="609" xr:uid="{00000000-0005-0000-0000-000061020000}"/>
    <cellStyle name="Percent 2 2 2 2 2" xfId="610" xr:uid="{00000000-0005-0000-0000-000062020000}"/>
    <cellStyle name="Percent 2 2 2 2 2 2" xfId="611" xr:uid="{00000000-0005-0000-0000-000063020000}"/>
    <cellStyle name="Percent 2 2 2 2 2 2 2" xfId="612" xr:uid="{00000000-0005-0000-0000-000064020000}"/>
    <cellStyle name="Percent 2 2 2 2 2 3" xfId="613" xr:uid="{00000000-0005-0000-0000-000065020000}"/>
    <cellStyle name="Percent 2 2 2 2 3" xfId="614" xr:uid="{00000000-0005-0000-0000-000066020000}"/>
    <cellStyle name="Percent 2 2 2 2 3 2" xfId="615" xr:uid="{00000000-0005-0000-0000-000067020000}"/>
    <cellStyle name="Percent 2 2 2 2 4" xfId="616" xr:uid="{00000000-0005-0000-0000-000068020000}"/>
    <cellStyle name="Percent 2 2 2 2 4 2" xfId="617" xr:uid="{00000000-0005-0000-0000-000069020000}"/>
    <cellStyle name="Percent 2 2 2 3" xfId="618" xr:uid="{00000000-0005-0000-0000-00006A020000}"/>
    <cellStyle name="Percent 2 2 2 3 2" xfId="619" xr:uid="{00000000-0005-0000-0000-00006B020000}"/>
    <cellStyle name="Percent 2 2 2 3 2 2" xfId="620" xr:uid="{00000000-0005-0000-0000-00006C020000}"/>
    <cellStyle name="Percent 2 2 2 3 3" xfId="621" xr:uid="{00000000-0005-0000-0000-00006D020000}"/>
    <cellStyle name="Percent 2 2 2 4" xfId="622" xr:uid="{00000000-0005-0000-0000-00006E020000}"/>
    <cellStyle name="Percent 2 2 2 4 2" xfId="623" xr:uid="{00000000-0005-0000-0000-00006F020000}"/>
    <cellStyle name="Percent 2 2 2 5" xfId="624" xr:uid="{00000000-0005-0000-0000-000070020000}"/>
    <cellStyle name="Percent 2 2 2 5 2" xfId="625" xr:uid="{00000000-0005-0000-0000-000071020000}"/>
    <cellStyle name="Percent 2 2 3" xfId="626" xr:uid="{00000000-0005-0000-0000-000072020000}"/>
    <cellStyle name="Percent 2 2 3 2" xfId="627" xr:uid="{00000000-0005-0000-0000-000073020000}"/>
    <cellStyle name="Percent 2 2 3 2 2" xfId="628" xr:uid="{00000000-0005-0000-0000-000074020000}"/>
    <cellStyle name="Percent 2 2 3 2 2 2" xfId="629" xr:uid="{00000000-0005-0000-0000-000075020000}"/>
    <cellStyle name="Percent 2 2 3 2 3" xfId="630" xr:uid="{00000000-0005-0000-0000-000076020000}"/>
    <cellStyle name="Percent 2 2 3 3" xfId="631" xr:uid="{00000000-0005-0000-0000-000077020000}"/>
    <cellStyle name="Percent 2 2 3 3 2" xfId="632" xr:uid="{00000000-0005-0000-0000-000078020000}"/>
    <cellStyle name="Percent 2 2 3 4" xfId="633" xr:uid="{00000000-0005-0000-0000-000079020000}"/>
    <cellStyle name="Percent 2 2 3 4 2" xfId="634" xr:uid="{00000000-0005-0000-0000-00007A020000}"/>
    <cellStyle name="Percent 2 2 4" xfId="635" xr:uid="{00000000-0005-0000-0000-00007B020000}"/>
    <cellStyle name="Percent 2 2 4 2" xfId="636" xr:uid="{00000000-0005-0000-0000-00007C020000}"/>
    <cellStyle name="Percent 2 2 4 2 2" xfId="637" xr:uid="{00000000-0005-0000-0000-00007D020000}"/>
    <cellStyle name="Percent 2 2 4 3" xfId="638" xr:uid="{00000000-0005-0000-0000-00007E020000}"/>
    <cellStyle name="Percent 2 2 5" xfId="639" xr:uid="{00000000-0005-0000-0000-00007F020000}"/>
    <cellStyle name="Percent 2 2 5 2" xfId="640" xr:uid="{00000000-0005-0000-0000-000080020000}"/>
    <cellStyle name="Percent 2 2 6" xfId="641" xr:uid="{00000000-0005-0000-0000-000081020000}"/>
    <cellStyle name="Percent 2 2 6 2" xfId="642" xr:uid="{00000000-0005-0000-0000-000082020000}"/>
    <cellStyle name="Percent 2 2 7" xfId="643" xr:uid="{00000000-0005-0000-0000-000083020000}"/>
    <cellStyle name="Percent 2 3" xfId="644" xr:uid="{00000000-0005-0000-0000-000084020000}"/>
    <cellStyle name="Percent 2 3 2" xfId="645" xr:uid="{00000000-0005-0000-0000-000085020000}"/>
    <cellStyle name="Percent 2 3 2 2" xfId="646" xr:uid="{00000000-0005-0000-0000-000086020000}"/>
    <cellStyle name="Percent 2 3 2 2 2" xfId="647" xr:uid="{00000000-0005-0000-0000-000087020000}"/>
    <cellStyle name="Percent 2 3 2 2 2 2" xfId="648" xr:uid="{00000000-0005-0000-0000-000088020000}"/>
    <cellStyle name="Percent 2 3 2 2 3" xfId="649" xr:uid="{00000000-0005-0000-0000-000089020000}"/>
    <cellStyle name="Percent 2 3 2 3" xfId="650" xr:uid="{00000000-0005-0000-0000-00008A020000}"/>
    <cellStyle name="Percent 2 3 2 3 2" xfId="651" xr:uid="{00000000-0005-0000-0000-00008B020000}"/>
    <cellStyle name="Percent 2 3 2 4" xfId="652" xr:uid="{00000000-0005-0000-0000-00008C020000}"/>
    <cellStyle name="Percent 2 3 3" xfId="653" xr:uid="{00000000-0005-0000-0000-00008D020000}"/>
    <cellStyle name="Percent 2 3 3 2" xfId="654" xr:uid="{00000000-0005-0000-0000-00008E020000}"/>
    <cellStyle name="Percent 2 3 3 2 2" xfId="655" xr:uid="{00000000-0005-0000-0000-00008F020000}"/>
    <cellStyle name="Percent 2 3 3 3" xfId="656" xr:uid="{00000000-0005-0000-0000-000090020000}"/>
    <cellStyle name="Percent 2 3 4" xfId="657" xr:uid="{00000000-0005-0000-0000-000091020000}"/>
    <cellStyle name="Percent 2 3 4 2" xfId="658" xr:uid="{00000000-0005-0000-0000-000092020000}"/>
    <cellStyle name="Percent 2 3 5" xfId="659" xr:uid="{00000000-0005-0000-0000-000093020000}"/>
    <cellStyle name="Percent 2 3 5 2" xfId="660" xr:uid="{00000000-0005-0000-0000-000094020000}"/>
    <cellStyle name="Percent 2 4" xfId="661" xr:uid="{00000000-0005-0000-0000-000095020000}"/>
    <cellStyle name="Percent 2 4 2" xfId="662" xr:uid="{00000000-0005-0000-0000-000096020000}"/>
    <cellStyle name="Percent 2 4 2 2" xfId="663" xr:uid="{00000000-0005-0000-0000-000097020000}"/>
    <cellStyle name="Percent 2 4 2 2 2" xfId="664" xr:uid="{00000000-0005-0000-0000-000098020000}"/>
    <cellStyle name="Percent 2 4 2 3" xfId="665" xr:uid="{00000000-0005-0000-0000-000099020000}"/>
    <cellStyle name="Percent 2 4 3" xfId="666" xr:uid="{00000000-0005-0000-0000-00009A020000}"/>
    <cellStyle name="Percent 2 4 3 2" xfId="667" xr:uid="{00000000-0005-0000-0000-00009B020000}"/>
    <cellStyle name="Percent 2 4 4" xfId="668" xr:uid="{00000000-0005-0000-0000-00009C020000}"/>
    <cellStyle name="Percent 2 4 4 2" xfId="669" xr:uid="{00000000-0005-0000-0000-00009D020000}"/>
    <cellStyle name="Percent 2 5" xfId="670" xr:uid="{00000000-0005-0000-0000-00009E020000}"/>
    <cellStyle name="Percent 2 5 2" xfId="671" xr:uid="{00000000-0005-0000-0000-00009F020000}"/>
    <cellStyle name="Percent 2 5 2 2" xfId="672" xr:uid="{00000000-0005-0000-0000-0000A0020000}"/>
    <cellStyle name="Percent 2 5 3" xfId="673" xr:uid="{00000000-0005-0000-0000-0000A1020000}"/>
    <cellStyle name="Percent 2 6" xfId="674" xr:uid="{00000000-0005-0000-0000-0000A2020000}"/>
    <cellStyle name="Percent 2 6 2" xfId="675" xr:uid="{00000000-0005-0000-0000-0000A3020000}"/>
    <cellStyle name="Percent 2 7" xfId="676" xr:uid="{00000000-0005-0000-0000-0000A4020000}"/>
    <cellStyle name="Percent 2 7 2" xfId="677" xr:uid="{00000000-0005-0000-0000-0000A5020000}"/>
    <cellStyle name="Percent 3" xfId="678" xr:uid="{00000000-0005-0000-0000-0000A6020000}"/>
    <cellStyle name="Percent 3 2" xfId="679" xr:uid="{00000000-0005-0000-0000-0000A7020000}"/>
    <cellStyle name="Percent 3 3" xfId="680" xr:uid="{00000000-0005-0000-0000-0000A8020000}"/>
    <cellStyle name="Percent 4" xfId="681" xr:uid="{00000000-0005-0000-0000-0000A9020000}"/>
    <cellStyle name="Percent 4 2" xfId="682" xr:uid="{00000000-0005-0000-0000-0000AA020000}"/>
    <cellStyle name="Percent 5" xfId="683" xr:uid="{00000000-0005-0000-0000-0000AB020000}"/>
    <cellStyle name="Percent 5 2" xfId="684" xr:uid="{00000000-0005-0000-0000-0000AC020000}"/>
    <cellStyle name="Percent 5 2 2" xfId="685" xr:uid="{00000000-0005-0000-0000-0000AD020000}"/>
    <cellStyle name="Percent 5 2 2 2" xfId="686" xr:uid="{00000000-0005-0000-0000-0000AE020000}"/>
    <cellStyle name="Percent 5 2 2 2 2" xfId="687" xr:uid="{00000000-0005-0000-0000-0000AF020000}"/>
    <cellStyle name="Percent 5 2 2 2 2 2" xfId="688" xr:uid="{00000000-0005-0000-0000-0000B0020000}"/>
    <cellStyle name="Percent 5 2 2 2 3" xfId="689" xr:uid="{00000000-0005-0000-0000-0000B1020000}"/>
    <cellStyle name="Percent 5 2 2 3" xfId="690" xr:uid="{00000000-0005-0000-0000-0000B2020000}"/>
    <cellStyle name="Percent 5 2 2 3 2" xfId="691" xr:uid="{00000000-0005-0000-0000-0000B3020000}"/>
    <cellStyle name="Percent 5 2 2 4" xfId="692" xr:uid="{00000000-0005-0000-0000-0000B4020000}"/>
    <cellStyle name="Percent 5 2 3" xfId="693" xr:uid="{00000000-0005-0000-0000-0000B5020000}"/>
    <cellStyle name="Percent 5 2 3 2" xfId="694" xr:uid="{00000000-0005-0000-0000-0000B6020000}"/>
    <cellStyle name="Percent 5 2 3 2 2" xfId="695" xr:uid="{00000000-0005-0000-0000-0000B7020000}"/>
    <cellStyle name="Percent 5 2 3 3" xfId="696" xr:uid="{00000000-0005-0000-0000-0000B8020000}"/>
    <cellStyle name="Percent 5 2 4" xfId="697" xr:uid="{00000000-0005-0000-0000-0000B9020000}"/>
    <cellStyle name="Percent 5 2 4 2" xfId="698" xr:uid="{00000000-0005-0000-0000-0000BA020000}"/>
    <cellStyle name="Percent 5 2 5" xfId="699" xr:uid="{00000000-0005-0000-0000-0000BB020000}"/>
    <cellStyle name="Percent 5 3" xfId="700" xr:uid="{00000000-0005-0000-0000-0000BC020000}"/>
    <cellStyle name="Percent 5 3 2" xfId="701" xr:uid="{00000000-0005-0000-0000-0000BD020000}"/>
    <cellStyle name="Percent 5 3 2 2" xfId="702" xr:uid="{00000000-0005-0000-0000-0000BE020000}"/>
    <cellStyle name="Percent 5 3 2 2 2" xfId="703" xr:uid="{00000000-0005-0000-0000-0000BF020000}"/>
    <cellStyle name="Percent 5 3 2 3" xfId="704" xr:uid="{00000000-0005-0000-0000-0000C0020000}"/>
    <cellStyle name="Percent 5 3 3" xfId="705" xr:uid="{00000000-0005-0000-0000-0000C1020000}"/>
    <cellStyle name="Percent 5 3 3 2" xfId="706" xr:uid="{00000000-0005-0000-0000-0000C2020000}"/>
    <cellStyle name="Percent 5 3 4" xfId="707" xr:uid="{00000000-0005-0000-0000-0000C3020000}"/>
    <cellStyle name="Percent 5 4" xfId="708" xr:uid="{00000000-0005-0000-0000-0000C4020000}"/>
    <cellStyle name="Percent 5 4 2" xfId="709" xr:uid="{00000000-0005-0000-0000-0000C5020000}"/>
    <cellStyle name="Percent 5 4 2 2" xfId="710" xr:uid="{00000000-0005-0000-0000-0000C6020000}"/>
    <cellStyle name="Percent 5 4 2 2 2" xfId="711" xr:uid="{00000000-0005-0000-0000-0000C7020000}"/>
    <cellStyle name="Percent 5 4 2 3" xfId="712" xr:uid="{00000000-0005-0000-0000-0000C8020000}"/>
    <cellStyle name="Percent 5 4 3" xfId="713" xr:uid="{00000000-0005-0000-0000-0000C9020000}"/>
    <cellStyle name="Percent 5 4 3 2" xfId="714" xr:uid="{00000000-0005-0000-0000-0000CA020000}"/>
    <cellStyle name="Percent 5 4 4" xfId="715" xr:uid="{00000000-0005-0000-0000-0000CB020000}"/>
    <cellStyle name="Percent 5 5" xfId="716" xr:uid="{00000000-0005-0000-0000-0000CC020000}"/>
    <cellStyle name="Percent 5 5 2" xfId="717" xr:uid="{00000000-0005-0000-0000-0000CD020000}"/>
    <cellStyle name="Percent 5 5 2 2" xfId="718" xr:uid="{00000000-0005-0000-0000-0000CE020000}"/>
    <cellStyle name="Percent 5 5 2 2 2" xfId="719" xr:uid="{00000000-0005-0000-0000-0000CF020000}"/>
    <cellStyle name="Percent 5 5 2 3" xfId="720" xr:uid="{00000000-0005-0000-0000-0000D0020000}"/>
    <cellStyle name="Percent 5 5 3" xfId="721" xr:uid="{00000000-0005-0000-0000-0000D1020000}"/>
    <cellStyle name="Percent 5 5 3 2" xfId="722" xr:uid="{00000000-0005-0000-0000-0000D2020000}"/>
    <cellStyle name="Percent 5 5 4" xfId="723" xr:uid="{00000000-0005-0000-0000-0000D3020000}"/>
    <cellStyle name="Percent 5 6" xfId="724" xr:uid="{00000000-0005-0000-0000-0000D4020000}"/>
    <cellStyle name="Percent 5 6 2" xfId="725" xr:uid="{00000000-0005-0000-0000-0000D5020000}"/>
    <cellStyle name="Percent 5 6 2 2" xfId="726" xr:uid="{00000000-0005-0000-0000-0000D6020000}"/>
    <cellStyle name="Percent 5 6 3" xfId="727" xr:uid="{00000000-0005-0000-0000-0000D7020000}"/>
    <cellStyle name="Percent 5 7" xfId="728" xr:uid="{00000000-0005-0000-0000-0000D8020000}"/>
    <cellStyle name="Percent 5 7 2" xfId="729" xr:uid="{00000000-0005-0000-0000-0000D9020000}"/>
    <cellStyle name="Percent 5 8" xfId="730" xr:uid="{00000000-0005-0000-0000-0000DA020000}"/>
    <cellStyle name="Percent 6" xfId="731" xr:uid="{00000000-0005-0000-0000-0000DB020000}"/>
    <cellStyle name="Percent 6 2" xfId="732" xr:uid="{00000000-0005-0000-0000-0000DC020000}"/>
    <cellStyle name="Percent 6 2 2" xfId="733" xr:uid="{00000000-0005-0000-0000-0000DD020000}"/>
    <cellStyle name="Percent 6 2 2 2" xfId="734" xr:uid="{00000000-0005-0000-0000-0000DE020000}"/>
    <cellStyle name="Percent 6 2 2 2 2" xfId="735" xr:uid="{00000000-0005-0000-0000-0000DF020000}"/>
    <cellStyle name="Percent 6 2 2 2 2 2" xfId="736" xr:uid="{00000000-0005-0000-0000-0000E0020000}"/>
    <cellStyle name="Percent 6 2 2 2 3" xfId="737" xr:uid="{00000000-0005-0000-0000-0000E1020000}"/>
    <cellStyle name="Percent 6 2 2 3" xfId="738" xr:uid="{00000000-0005-0000-0000-0000E2020000}"/>
    <cellStyle name="Percent 6 2 2 3 2" xfId="739" xr:uid="{00000000-0005-0000-0000-0000E3020000}"/>
    <cellStyle name="Percent 6 2 2 4" xfId="740" xr:uid="{00000000-0005-0000-0000-0000E4020000}"/>
    <cellStyle name="Percent 6 2 3" xfId="741" xr:uid="{00000000-0005-0000-0000-0000E5020000}"/>
    <cellStyle name="Percent 6 2 3 2" xfId="742" xr:uid="{00000000-0005-0000-0000-0000E6020000}"/>
    <cellStyle name="Percent 6 2 3 2 2" xfId="743" xr:uid="{00000000-0005-0000-0000-0000E7020000}"/>
    <cellStyle name="Percent 6 2 3 3" xfId="744" xr:uid="{00000000-0005-0000-0000-0000E8020000}"/>
    <cellStyle name="Percent 6 2 4" xfId="745" xr:uid="{00000000-0005-0000-0000-0000E9020000}"/>
    <cellStyle name="Percent 6 2 4 2" xfId="746" xr:uid="{00000000-0005-0000-0000-0000EA020000}"/>
    <cellStyle name="Percent 6 2 5" xfId="747" xr:uid="{00000000-0005-0000-0000-0000EB020000}"/>
    <cellStyle name="Percent 6 3" xfId="748" xr:uid="{00000000-0005-0000-0000-0000EC020000}"/>
    <cellStyle name="Percent 6 3 2" xfId="749" xr:uid="{00000000-0005-0000-0000-0000ED020000}"/>
    <cellStyle name="Percent 6 3 2 2" xfId="750" xr:uid="{00000000-0005-0000-0000-0000EE020000}"/>
    <cellStyle name="Percent 6 3 2 2 2" xfId="751" xr:uid="{00000000-0005-0000-0000-0000EF020000}"/>
    <cellStyle name="Percent 6 3 2 3" xfId="752" xr:uid="{00000000-0005-0000-0000-0000F0020000}"/>
    <cellStyle name="Percent 6 3 3" xfId="753" xr:uid="{00000000-0005-0000-0000-0000F1020000}"/>
    <cellStyle name="Percent 6 3 3 2" xfId="754" xr:uid="{00000000-0005-0000-0000-0000F2020000}"/>
    <cellStyle name="Percent 6 3 4" xfId="755" xr:uid="{00000000-0005-0000-0000-0000F3020000}"/>
    <cellStyle name="Percent 6 4" xfId="756" xr:uid="{00000000-0005-0000-0000-0000F4020000}"/>
    <cellStyle name="Percent 6 4 2" xfId="757" xr:uid="{00000000-0005-0000-0000-0000F5020000}"/>
    <cellStyle name="Percent 6 4 2 2" xfId="758" xr:uid="{00000000-0005-0000-0000-0000F6020000}"/>
    <cellStyle name="Percent 6 4 2 2 2" xfId="759" xr:uid="{00000000-0005-0000-0000-0000F7020000}"/>
    <cellStyle name="Percent 6 4 2 3" xfId="760" xr:uid="{00000000-0005-0000-0000-0000F8020000}"/>
    <cellStyle name="Percent 6 4 3" xfId="761" xr:uid="{00000000-0005-0000-0000-0000F9020000}"/>
    <cellStyle name="Percent 6 4 3 2" xfId="762" xr:uid="{00000000-0005-0000-0000-0000FA020000}"/>
    <cellStyle name="Percent 6 4 4" xfId="763" xr:uid="{00000000-0005-0000-0000-0000FB020000}"/>
    <cellStyle name="Percent 6 5" xfId="764" xr:uid="{00000000-0005-0000-0000-0000FC020000}"/>
    <cellStyle name="Percent 6 5 2" xfId="765" xr:uid="{00000000-0005-0000-0000-0000FD020000}"/>
    <cellStyle name="Percent 6 5 2 2" xfId="766" xr:uid="{00000000-0005-0000-0000-0000FE020000}"/>
    <cellStyle name="Percent 6 5 2 2 2" xfId="767" xr:uid="{00000000-0005-0000-0000-0000FF020000}"/>
    <cellStyle name="Percent 6 5 2 3" xfId="768" xr:uid="{00000000-0005-0000-0000-000000030000}"/>
    <cellStyle name="Percent 6 5 3" xfId="769" xr:uid="{00000000-0005-0000-0000-000001030000}"/>
    <cellStyle name="Percent 6 5 3 2" xfId="770" xr:uid="{00000000-0005-0000-0000-000002030000}"/>
    <cellStyle name="Percent 6 5 4" xfId="771" xr:uid="{00000000-0005-0000-0000-000003030000}"/>
    <cellStyle name="Percent 6 6" xfId="772" xr:uid="{00000000-0005-0000-0000-000004030000}"/>
    <cellStyle name="Percent 6 6 2" xfId="773" xr:uid="{00000000-0005-0000-0000-000005030000}"/>
    <cellStyle name="Percent 6 6 2 2" xfId="774" xr:uid="{00000000-0005-0000-0000-000006030000}"/>
    <cellStyle name="Percent 6 6 3" xfId="775" xr:uid="{00000000-0005-0000-0000-000007030000}"/>
    <cellStyle name="Percent 6 7" xfId="776" xr:uid="{00000000-0005-0000-0000-000008030000}"/>
    <cellStyle name="Percent 6 7 2" xfId="777" xr:uid="{00000000-0005-0000-0000-000009030000}"/>
    <cellStyle name="Percent 6 8" xfId="778" xr:uid="{00000000-0005-0000-0000-00000A030000}"/>
    <cellStyle name="Percent 7" xfId="779" xr:uid="{00000000-0005-0000-0000-00000B030000}"/>
    <cellStyle name="Percent 7 2" xfId="780" xr:uid="{00000000-0005-0000-0000-00000C030000}"/>
    <cellStyle name="Percent 8" xfId="781" xr:uid="{00000000-0005-0000-0000-00000D030000}"/>
    <cellStyle name="Style 1" xfId="782" xr:uid="{00000000-0005-0000-0000-00000E030000}"/>
    <cellStyle name="Title" xfId="783" builtinId="15" customBuiltin="1"/>
    <cellStyle name="Title 2" xfId="784" xr:uid="{00000000-0005-0000-0000-000010030000}"/>
    <cellStyle name="Title 3" xfId="785" xr:uid="{00000000-0005-0000-0000-000011030000}"/>
    <cellStyle name="Total" xfId="786" builtinId="25" customBuiltin="1"/>
    <cellStyle name="Total 2" xfId="787" xr:uid="{00000000-0005-0000-0000-000013030000}"/>
    <cellStyle name="Total 3" xfId="788" xr:uid="{00000000-0005-0000-0000-000014030000}"/>
    <cellStyle name="Warning Text" xfId="789" builtinId="11" customBuiltin="1"/>
    <cellStyle name="Warning Text 2" xfId="790" xr:uid="{00000000-0005-0000-0000-000016030000}"/>
    <cellStyle name="Warning Text 3" xfId="791" xr:uid="{00000000-0005-0000-0000-000017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workbookViewId="0"/>
  </sheetViews>
  <sheetFormatPr defaultRowHeight="15.75"/>
  <cols>
    <col min="1" max="1" width="10.5546875" style="1" customWidth="1"/>
    <col min="3" max="3" width="6.21875" customWidth="1"/>
    <col min="4" max="4" width="7.88671875" customWidth="1"/>
    <col min="5" max="5" width="6.44140625" customWidth="1"/>
    <col min="6" max="6" width="7.6640625" customWidth="1"/>
    <col min="7" max="7" width="6.88671875" customWidth="1"/>
    <col min="8" max="8" width="6.109375" customWidth="1"/>
    <col min="10" max="10" width="9.77734375" customWidth="1"/>
    <col min="12" max="12" width="9.77734375" customWidth="1"/>
    <col min="16" max="16" width="8.77734375" customWidth="1"/>
    <col min="17" max="17" width="9.109375" customWidth="1"/>
    <col min="20" max="20" width="11.6640625" customWidth="1"/>
  </cols>
  <sheetData>
    <row r="1" spans="1:20" s="1" customFormat="1" ht="22.5" customHeight="1">
      <c r="A1" s="9" t="s">
        <v>23</v>
      </c>
      <c r="B1" s="9"/>
      <c r="C1" s="82" t="s">
        <v>52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  <c r="O1" s="14" t="s">
        <v>0</v>
      </c>
      <c r="P1" s="85" t="s">
        <v>24</v>
      </c>
      <c r="Q1" s="86"/>
      <c r="R1" s="86"/>
      <c r="S1" s="87"/>
      <c r="T1" s="21" t="s">
        <v>29</v>
      </c>
    </row>
    <row r="2" spans="1:20" s="5" customFormat="1" ht="80.099999999999994" customHeight="1">
      <c r="A2" s="7" t="s">
        <v>1</v>
      </c>
      <c r="B2" s="4" t="s">
        <v>2</v>
      </c>
      <c r="C2" s="4" t="s">
        <v>12</v>
      </c>
      <c r="D2" s="4" t="s">
        <v>13</v>
      </c>
      <c r="E2" s="4" t="s">
        <v>3</v>
      </c>
      <c r="F2" s="4" t="s">
        <v>4</v>
      </c>
      <c r="G2" s="4" t="s">
        <v>14</v>
      </c>
      <c r="H2" s="4" t="s">
        <v>5</v>
      </c>
      <c r="I2" s="18" t="s">
        <v>6</v>
      </c>
      <c r="J2" s="19" t="s">
        <v>54</v>
      </c>
      <c r="K2" s="11" t="s">
        <v>7</v>
      </c>
      <c r="L2" s="10" t="s">
        <v>19</v>
      </c>
      <c r="M2" s="12" t="s">
        <v>11</v>
      </c>
      <c r="N2" s="13" t="s">
        <v>20</v>
      </c>
      <c r="O2" s="15" t="s">
        <v>15</v>
      </c>
      <c r="P2" s="16" t="s">
        <v>16</v>
      </c>
      <c r="Q2" s="16" t="s">
        <v>17</v>
      </c>
      <c r="R2" s="6" t="s">
        <v>18</v>
      </c>
      <c r="S2" s="17" t="s">
        <v>8</v>
      </c>
      <c r="T2" s="22" t="s">
        <v>30</v>
      </c>
    </row>
    <row r="3" spans="1:20" ht="15">
      <c r="A3" s="8" t="s">
        <v>25</v>
      </c>
      <c r="B3" s="62">
        <v>6536</v>
      </c>
      <c r="C3" s="62">
        <v>454</v>
      </c>
      <c r="D3" s="62">
        <v>1491</v>
      </c>
      <c r="E3" s="62">
        <v>462</v>
      </c>
      <c r="F3" s="62">
        <v>2211</v>
      </c>
      <c r="G3" s="62">
        <v>1744</v>
      </c>
      <c r="H3" s="62">
        <v>174</v>
      </c>
      <c r="I3" s="63">
        <v>82623</v>
      </c>
      <c r="J3" s="73">
        <f>I3/I9</f>
        <v>0.38038303945490537</v>
      </c>
      <c r="K3" s="64">
        <v>9038.6699999999983</v>
      </c>
      <c r="L3" s="73">
        <f>K3/K9</f>
        <v>0.55646692474770609</v>
      </c>
      <c r="M3" s="65">
        <v>173665</v>
      </c>
      <c r="N3" s="73">
        <f>M3/M9</f>
        <v>0.52669808688478847</v>
      </c>
      <c r="O3" s="65">
        <v>42985</v>
      </c>
      <c r="P3" s="55">
        <v>280864.09999999998</v>
      </c>
      <c r="Q3" s="65">
        <v>36466.120000000003</v>
      </c>
      <c r="R3" s="65">
        <v>29691.210942857146</v>
      </c>
      <c r="S3" s="55">
        <f>SUM(P3:R3)</f>
        <v>347021.43094285711</v>
      </c>
      <c r="T3" s="55">
        <v>2444</v>
      </c>
    </row>
    <row r="4" spans="1:20" ht="15">
      <c r="A4" s="8" t="s">
        <v>26</v>
      </c>
      <c r="B4" s="62">
        <v>3070</v>
      </c>
      <c r="C4" s="62">
        <v>349</v>
      </c>
      <c r="D4" s="62">
        <v>706</v>
      </c>
      <c r="E4" s="62">
        <v>114</v>
      </c>
      <c r="F4" s="62">
        <v>714</v>
      </c>
      <c r="G4" s="62">
        <v>1079</v>
      </c>
      <c r="H4" s="62">
        <v>108</v>
      </c>
      <c r="I4" s="63">
        <v>49136</v>
      </c>
      <c r="J4" s="73">
        <f>I4/I9</f>
        <v>0.22621426269508771</v>
      </c>
      <c r="K4" s="64">
        <v>3396.07</v>
      </c>
      <c r="L4" s="73">
        <f>K4/K9</f>
        <v>0.2090795027507302</v>
      </c>
      <c r="M4" s="65">
        <v>56217</v>
      </c>
      <c r="N4" s="73">
        <f>M4/M9</f>
        <v>0.17049714306510899</v>
      </c>
      <c r="O4" s="65">
        <v>22069</v>
      </c>
      <c r="P4" s="55">
        <v>199159.24</v>
      </c>
      <c r="Q4" s="65">
        <v>47809.97</v>
      </c>
      <c r="R4" s="65">
        <v>33274.608432142857</v>
      </c>
      <c r="S4" s="55">
        <f t="shared" ref="S4:S8" si="0">SUM(P4:R4)</f>
        <v>280243.81843214284</v>
      </c>
      <c r="T4" s="55">
        <v>846</v>
      </c>
    </row>
    <row r="5" spans="1:20" ht="15">
      <c r="A5" s="8" t="s">
        <v>33</v>
      </c>
      <c r="B5" s="62">
        <v>574</v>
      </c>
      <c r="C5" s="62">
        <v>49</v>
      </c>
      <c r="D5" s="62">
        <v>156</v>
      </c>
      <c r="E5" s="62">
        <v>7</v>
      </c>
      <c r="F5" s="62">
        <v>81</v>
      </c>
      <c r="G5" s="62">
        <v>263</v>
      </c>
      <c r="H5" s="62">
        <v>18</v>
      </c>
      <c r="I5" s="63">
        <v>13486</v>
      </c>
      <c r="J5" s="73">
        <f>I5/I9</f>
        <v>6.2087380875650293E-2</v>
      </c>
      <c r="K5" s="66"/>
      <c r="L5" s="66"/>
      <c r="M5" s="65">
        <v>5385</v>
      </c>
      <c r="N5" s="73">
        <f>M5/M9</f>
        <v>1.6331841176256506E-2</v>
      </c>
      <c r="O5" s="65">
        <v>3752</v>
      </c>
      <c r="P5" s="55">
        <v>29827</v>
      </c>
      <c r="Q5" s="65">
        <v>8207.9599999999991</v>
      </c>
      <c r="R5" s="65">
        <v>2366.3900000000003</v>
      </c>
      <c r="S5" s="55">
        <f>SUM(P5:R5)</f>
        <v>40401.35</v>
      </c>
      <c r="T5" s="55">
        <v>0</v>
      </c>
    </row>
    <row r="6" spans="1:20" ht="15">
      <c r="A6" s="38" t="s">
        <v>46</v>
      </c>
      <c r="B6" s="62">
        <v>613</v>
      </c>
      <c r="C6" s="62">
        <v>58</v>
      </c>
      <c r="D6" s="62">
        <v>168</v>
      </c>
      <c r="E6" s="62">
        <v>30</v>
      </c>
      <c r="F6" s="62">
        <v>156</v>
      </c>
      <c r="G6" s="62">
        <v>182</v>
      </c>
      <c r="H6" s="62">
        <v>19</v>
      </c>
      <c r="I6" s="63">
        <v>10121</v>
      </c>
      <c r="J6" s="73">
        <f>I6/I9</f>
        <v>4.65954606141522E-2</v>
      </c>
      <c r="K6" s="64">
        <v>351.66</v>
      </c>
      <c r="L6" s="73">
        <f>K6/K9</f>
        <v>2.1649994828528796E-2</v>
      </c>
      <c r="M6" s="65">
        <v>8931</v>
      </c>
      <c r="N6" s="73">
        <f>M6/M9</f>
        <v>2.7086290351930706E-2</v>
      </c>
      <c r="O6" s="65">
        <v>9224</v>
      </c>
      <c r="P6" s="55">
        <v>24004.12</v>
      </c>
      <c r="Q6" s="65">
        <v>19650.229999999996</v>
      </c>
      <c r="R6" s="65">
        <v>4938.4399999999996</v>
      </c>
      <c r="S6" s="55">
        <f t="shared" si="0"/>
        <v>48592.789999999994</v>
      </c>
      <c r="T6" s="55">
        <v>0</v>
      </c>
    </row>
    <row r="7" spans="1:20" ht="15">
      <c r="A7" s="8" t="s">
        <v>27</v>
      </c>
      <c r="B7" s="62">
        <v>1072</v>
      </c>
      <c r="C7" s="62">
        <v>62</v>
      </c>
      <c r="D7" s="62">
        <v>248</v>
      </c>
      <c r="E7" s="62">
        <v>36</v>
      </c>
      <c r="F7" s="62">
        <v>175</v>
      </c>
      <c r="G7" s="62">
        <v>483</v>
      </c>
      <c r="H7" s="62">
        <v>68</v>
      </c>
      <c r="I7" s="63">
        <v>16188</v>
      </c>
      <c r="J7" s="73">
        <f>I7/I9</f>
        <v>7.4526955480871043E-2</v>
      </c>
      <c r="K7" s="64">
        <v>754.34</v>
      </c>
      <c r="L7" s="73">
        <f>K7/K9</f>
        <v>4.6441042765604311E-2</v>
      </c>
      <c r="M7" s="65">
        <v>12185</v>
      </c>
      <c r="N7" s="73">
        <f>M7/M9</f>
        <v>3.6955150368186723E-2</v>
      </c>
      <c r="O7" s="65">
        <v>6829</v>
      </c>
      <c r="P7" s="55">
        <v>23457.300000000003</v>
      </c>
      <c r="Q7" s="65">
        <v>17994.2</v>
      </c>
      <c r="R7" s="65">
        <v>6934.38</v>
      </c>
      <c r="S7" s="55">
        <f t="shared" si="0"/>
        <v>48385.88</v>
      </c>
      <c r="T7" s="55">
        <v>0</v>
      </c>
    </row>
    <row r="8" spans="1:20" ht="15">
      <c r="A8" s="8" t="s">
        <v>28</v>
      </c>
      <c r="B8" s="62">
        <v>3164</v>
      </c>
      <c r="C8" s="62">
        <v>249</v>
      </c>
      <c r="D8" s="62">
        <v>862</v>
      </c>
      <c r="E8" s="62">
        <v>163</v>
      </c>
      <c r="F8" s="62">
        <v>805</v>
      </c>
      <c r="G8" s="62">
        <v>952</v>
      </c>
      <c r="H8" s="62">
        <v>133</v>
      </c>
      <c r="I8" s="63">
        <v>45656</v>
      </c>
      <c r="J8" s="73">
        <f>I8/I9</f>
        <v>0.21019290087933337</v>
      </c>
      <c r="K8" s="64">
        <v>2702.22</v>
      </c>
      <c r="L8" s="73">
        <f>K8/K9</f>
        <v>0.16636253490743069</v>
      </c>
      <c r="M8" s="65">
        <v>73341</v>
      </c>
      <c r="N8" s="73">
        <f>M8/M9</f>
        <v>0.22243148815372857</v>
      </c>
      <c r="O8" s="65">
        <v>19038</v>
      </c>
      <c r="P8" s="55">
        <v>150629.43</v>
      </c>
      <c r="Q8" s="65">
        <v>35678.089999999997</v>
      </c>
      <c r="R8" s="65">
        <v>20971.64482142857</v>
      </c>
      <c r="S8" s="55">
        <f t="shared" si="0"/>
        <v>207279.16482142857</v>
      </c>
      <c r="T8" s="55">
        <v>577</v>
      </c>
    </row>
    <row r="9" spans="1:20">
      <c r="A9" s="20" t="s">
        <v>9</v>
      </c>
      <c r="B9" s="105"/>
      <c r="C9" s="105"/>
      <c r="D9" s="105"/>
      <c r="E9" s="105"/>
      <c r="F9" s="105"/>
      <c r="G9" s="105"/>
      <c r="H9" s="105"/>
      <c r="I9" s="67">
        <f t="shared" ref="I9:T9" si="1">SUM(I3:I8)</f>
        <v>217210</v>
      </c>
      <c r="J9" s="68"/>
      <c r="K9" s="67">
        <f>SUM(K3:K8)</f>
        <v>16242.959999999997</v>
      </c>
      <c r="L9" s="69"/>
      <c r="M9" s="67">
        <f t="shared" si="1"/>
        <v>329724</v>
      </c>
      <c r="N9" s="69"/>
      <c r="O9" s="67">
        <f>SUM(O3:O8)</f>
        <v>103897</v>
      </c>
      <c r="P9" s="67">
        <f t="shared" si="1"/>
        <v>707941.19</v>
      </c>
      <c r="Q9" s="67">
        <f t="shared" si="1"/>
        <v>165806.56999999998</v>
      </c>
      <c r="R9" s="67">
        <f t="shared" si="1"/>
        <v>98176.67419642859</v>
      </c>
      <c r="S9" s="67">
        <f>SUM(S3:S8)</f>
        <v>971924.43419642851</v>
      </c>
      <c r="T9" s="67">
        <f t="shared" si="1"/>
        <v>3867</v>
      </c>
    </row>
    <row r="10" spans="1:20">
      <c r="Q10" s="2"/>
    </row>
    <row r="11" spans="1:20" ht="15">
      <c r="A11" s="3" t="s">
        <v>10</v>
      </c>
    </row>
    <row r="12" spans="1:20" s="1" customFormat="1">
      <c r="A12" s="23" t="s">
        <v>31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5"/>
      <c r="M12" s="25"/>
      <c r="N12" s="25"/>
      <c r="O12" s="25"/>
      <c r="P12" s="26"/>
      <c r="Q12" s="25"/>
      <c r="R12" s="25"/>
      <c r="S12" s="25"/>
      <c r="T12" s="27"/>
    </row>
    <row r="13" spans="1:20" s="3" customFormat="1">
      <c r="A13" s="28" t="s">
        <v>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  <c r="Q13" s="29"/>
      <c r="R13" s="29"/>
      <c r="S13" s="29"/>
      <c r="T13" s="31"/>
    </row>
    <row r="14" spans="1:20" s="3" customFormat="1">
      <c r="A14" s="74" t="s">
        <v>55</v>
      </c>
      <c r="B14" s="75"/>
      <c r="C14" s="75"/>
      <c r="D14" s="75"/>
      <c r="E14" s="75"/>
      <c r="F14" s="75"/>
      <c r="G14" s="75"/>
      <c r="H14" s="78"/>
      <c r="I14" s="75"/>
      <c r="J14" s="75"/>
      <c r="K14" s="75"/>
      <c r="L14" s="75"/>
      <c r="M14" s="75"/>
      <c r="N14" s="75"/>
      <c r="O14" s="75"/>
      <c r="P14" s="76"/>
      <c r="Q14" s="75"/>
      <c r="R14" s="75"/>
      <c r="S14" s="75"/>
      <c r="T14" s="77"/>
    </row>
    <row r="15" spans="1:20" s="3" customFormat="1">
      <c r="A15" s="32" t="s">
        <v>49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33"/>
      <c r="R15" s="33"/>
      <c r="S15" s="33"/>
      <c r="T15" s="35"/>
    </row>
    <row r="16" spans="1:20" s="3" customFormat="1">
      <c r="A16" s="32" t="s">
        <v>22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  <c r="Q16" s="33"/>
      <c r="R16" s="33"/>
      <c r="S16" s="33"/>
      <c r="T16" s="35"/>
    </row>
    <row r="17" spans="1:20" s="1" customFormat="1" ht="16.5" customHeight="1">
      <c r="A17" s="32" t="s">
        <v>50</v>
      </c>
      <c r="B17" s="33"/>
      <c r="C17" s="33"/>
      <c r="D17" s="33"/>
      <c r="E17" s="33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4"/>
      <c r="Q17" s="36"/>
      <c r="R17" s="36"/>
      <c r="S17" s="36"/>
      <c r="T17" s="35"/>
    </row>
    <row r="18" spans="1:20">
      <c r="A18" s="32" t="s">
        <v>51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4"/>
      <c r="Q18" s="37"/>
      <c r="R18" s="37"/>
      <c r="S18" s="37"/>
      <c r="T18" s="35"/>
    </row>
    <row r="19" spans="1:20" ht="17.25" customHeight="1">
      <c r="A19" s="56" t="s">
        <v>21</v>
      </c>
      <c r="B19" s="57"/>
      <c r="C19" s="57"/>
      <c r="D19" s="57"/>
      <c r="E19" s="57"/>
      <c r="F19" s="57"/>
      <c r="G19" s="58"/>
      <c r="H19" s="59"/>
      <c r="I19" s="59"/>
      <c r="J19" s="59"/>
      <c r="K19" s="59"/>
      <c r="L19" s="59"/>
      <c r="M19" s="59"/>
      <c r="N19" s="59"/>
      <c r="O19" s="59"/>
      <c r="P19" s="60"/>
      <c r="Q19" s="59"/>
      <c r="R19" s="59"/>
      <c r="S19" s="59"/>
      <c r="T19" s="61"/>
    </row>
    <row r="20" spans="1:20">
      <c r="A20" s="1" t="s">
        <v>53</v>
      </c>
    </row>
  </sheetData>
  <mergeCells count="2">
    <mergeCell ref="C1:N1"/>
    <mergeCell ref="P1:S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6872-D886-4144-97E6-4E4AE2123372}">
  <dimension ref="A1:J17"/>
  <sheetViews>
    <sheetView workbookViewId="0">
      <selection activeCell="A16" sqref="A16"/>
    </sheetView>
  </sheetViews>
  <sheetFormatPr defaultRowHeight="15"/>
  <cols>
    <col min="1" max="1" width="21.33203125" customWidth="1"/>
    <col min="2" max="2" width="14.44140625" customWidth="1"/>
    <col min="3" max="3" width="14.33203125" customWidth="1"/>
    <col min="4" max="4" width="13.21875" customWidth="1"/>
    <col min="5" max="5" width="13.88671875" customWidth="1"/>
    <col min="6" max="6" width="13.109375" customWidth="1"/>
    <col min="7" max="7" width="13.77734375" customWidth="1"/>
    <col min="8" max="8" width="12.88671875" customWidth="1"/>
    <col min="9" max="9" width="13.6640625" customWidth="1"/>
    <col min="10" max="10" width="12.109375" customWidth="1"/>
  </cols>
  <sheetData>
    <row r="1" spans="1:10" ht="15.75">
      <c r="B1" s="88" t="s">
        <v>34</v>
      </c>
      <c r="C1" s="88"/>
      <c r="D1" s="89" t="s">
        <v>35</v>
      </c>
      <c r="E1" s="90"/>
      <c r="F1" s="91" t="s">
        <v>36</v>
      </c>
      <c r="G1" s="91"/>
      <c r="H1" s="92" t="s">
        <v>37</v>
      </c>
      <c r="I1" s="92"/>
    </row>
    <row r="2" spans="1:10">
      <c r="A2" s="39" t="s">
        <v>38</v>
      </c>
      <c r="B2" s="40" t="s">
        <v>39</v>
      </c>
      <c r="C2" s="40" t="s">
        <v>40</v>
      </c>
      <c r="D2" s="41" t="s">
        <v>39</v>
      </c>
      <c r="E2" s="42" t="s">
        <v>40</v>
      </c>
      <c r="F2" s="43" t="s">
        <v>39</v>
      </c>
      <c r="G2" s="43" t="s">
        <v>40</v>
      </c>
      <c r="H2" s="44" t="s">
        <v>39</v>
      </c>
      <c r="I2" s="44" t="s">
        <v>40</v>
      </c>
    </row>
    <row r="3" spans="1:10">
      <c r="A3" s="45" t="s">
        <v>44</v>
      </c>
      <c r="B3" s="46">
        <v>167</v>
      </c>
      <c r="C3" s="46">
        <v>4305</v>
      </c>
      <c r="D3" s="47">
        <f>1+37</f>
        <v>38</v>
      </c>
      <c r="E3" s="47">
        <f>107+1079</f>
        <v>1186</v>
      </c>
      <c r="F3" s="48">
        <v>127</v>
      </c>
      <c r="G3" s="48">
        <v>826</v>
      </c>
      <c r="H3" s="49">
        <f>1+415</f>
        <v>416</v>
      </c>
      <c r="I3" s="49">
        <f>17+1006</f>
        <v>1023</v>
      </c>
    </row>
    <row r="4" spans="1:10">
      <c r="A4" s="45" t="s">
        <v>45</v>
      </c>
      <c r="B4" s="46">
        <v>80</v>
      </c>
      <c r="C4" s="46">
        <v>1167</v>
      </c>
      <c r="D4" s="47">
        <v>28</v>
      </c>
      <c r="E4" s="47">
        <v>1917</v>
      </c>
      <c r="F4" s="48">
        <f>1+82</f>
        <v>83</v>
      </c>
      <c r="G4" s="48">
        <f>9+563</f>
        <v>572</v>
      </c>
      <c r="H4" s="49">
        <v>169</v>
      </c>
      <c r="I4" s="49">
        <v>249</v>
      </c>
    </row>
    <row r="5" spans="1:10">
      <c r="A5" s="45" t="s">
        <v>46</v>
      </c>
      <c r="B5" s="46">
        <v>21</v>
      </c>
      <c r="C5" s="46">
        <v>102</v>
      </c>
      <c r="D5" s="47">
        <v>35</v>
      </c>
      <c r="E5" s="47">
        <v>406</v>
      </c>
      <c r="F5" s="48">
        <v>54</v>
      </c>
      <c r="G5" s="48">
        <v>158</v>
      </c>
      <c r="H5" s="49">
        <v>62</v>
      </c>
      <c r="I5" s="49">
        <v>8</v>
      </c>
    </row>
    <row r="6" spans="1:10">
      <c r="A6" s="45" t="s">
        <v>27</v>
      </c>
      <c r="B6" s="46">
        <v>40</v>
      </c>
      <c r="C6" s="46">
        <v>275</v>
      </c>
      <c r="D6" s="47">
        <v>19</v>
      </c>
      <c r="E6" s="47">
        <v>1135</v>
      </c>
      <c r="F6" s="48">
        <v>52</v>
      </c>
      <c r="G6" s="48">
        <v>878</v>
      </c>
      <c r="H6" s="49">
        <v>63</v>
      </c>
      <c r="I6" s="49">
        <v>90</v>
      </c>
    </row>
    <row r="7" spans="1:10">
      <c r="A7" s="45" t="s">
        <v>47</v>
      </c>
      <c r="B7" s="46">
        <v>69</v>
      </c>
      <c r="C7" s="46">
        <v>1480</v>
      </c>
      <c r="D7" s="47">
        <v>30</v>
      </c>
      <c r="E7" s="47">
        <v>1436</v>
      </c>
      <c r="F7" s="48">
        <v>83</v>
      </c>
      <c r="G7" s="48">
        <v>365</v>
      </c>
      <c r="H7" s="49">
        <v>49</v>
      </c>
      <c r="I7" s="49">
        <v>120</v>
      </c>
    </row>
    <row r="8" spans="1:10" ht="15.75">
      <c r="A8" s="9" t="s">
        <v>8</v>
      </c>
      <c r="B8" s="50">
        <f>SUM(B3:B7)</f>
        <v>377</v>
      </c>
      <c r="C8" s="50">
        <f>SUM(C3:C7)</f>
        <v>7329</v>
      </c>
      <c r="D8" s="79">
        <f t="shared" ref="D8:E8" si="0">SUM(D3:D7)</f>
        <v>150</v>
      </c>
      <c r="E8" s="79">
        <f t="shared" si="0"/>
        <v>6080</v>
      </c>
      <c r="F8" s="80">
        <f>SUM(F3:F7)</f>
        <v>399</v>
      </c>
      <c r="G8" s="80">
        <f>SUM(G3:G7)</f>
        <v>2799</v>
      </c>
      <c r="H8" s="81">
        <f>SUM(H3:H7)</f>
        <v>759</v>
      </c>
      <c r="I8" s="81">
        <f>SUM(I3:I7)</f>
        <v>1490</v>
      </c>
    </row>
    <row r="10" spans="1:10" ht="15.75">
      <c r="A10" s="1" t="s">
        <v>10</v>
      </c>
    </row>
    <row r="11" spans="1:10">
      <c r="A11" s="51" t="s">
        <v>41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0">
      <c r="A12" s="52" t="s">
        <v>42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0">
      <c r="A13" s="53" t="s">
        <v>48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0">
      <c r="A14" s="54" t="s">
        <v>43</v>
      </c>
      <c r="B14" s="54"/>
      <c r="C14" s="54"/>
      <c r="D14" s="54"/>
      <c r="E14" s="54"/>
      <c r="F14" s="54"/>
      <c r="G14" s="54"/>
      <c r="H14" s="54"/>
      <c r="I14" s="54"/>
      <c r="J14" s="54"/>
    </row>
    <row r="16" spans="1:10">
      <c r="A16" s="70"/>
      <c r="B16" s="71"/>
      <c r="C16" s="71"/>
    </row>
    <row r="17" spans="2:3">
      <c r="B17" s="72"/>
      <c r="C17" s="72"/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E708E-ECE3-45C3-891A-069963DE82D2}">
  <dimension ref="A1:H18"/>
  <sheetViews>
    <sheetView workbookViewId="0">
      <selection activeCell="A8" sqref="A8"/>
    </sheetView>
  </sheetViews>
  <sheetFormatPr defaultRowHeight="15"/>
  <cols>
    <col min="1" max="1" width="39.44140625" customWidth="1"/>
  </cols>
  <sheetData>
    <row r="1" spans="1:8">
      <c r="A1" s="93"/>
      <c r="B1" s="94"/>
      <c r="C1" s="94"/>
      <c r="D1" s="94"/>
      <c r="E1" s="94"/>
      <c r="F1" s="94"/>
      <c r="G1" s="94"/>
      <c r="H1" s="94"/>
    </row>
    <row r="2" spans="1:8" ht="30">
      <c r="A2" s="106" t="s">
        <v>59</v>
      </c>
      <c r="B2" s="107">
        <v>194301</v>
      </c>
      <c r="C2" s="97"/>
      <c r="D2" s="98"/>
      <c r="E2" s="98"/>
      <c r="F2" s="98"/>
      <c r="G2" s="98"/>
      <c r="H2" s="99"/>
    </row>
    <row r="3" spans="1:8" ht="30.75" customHeight="1">
      <c r="A3" s="108" t="s">
        <v>56</v>
      </c>
      <c r="B3" s="109">
        <v>43712</v>
      </c>
      <c r="C3" s="98"/>
      <c r="D3" s="98"/>
      <c r="E3" s="98"/>
      <c r="F3" s="98"/>
      <c r="G3" s="98"/>
      <c r="H3" s="99"/>
    </row>
    <row r="4" spans="1:8">
      <c r="A4" s="110"/>
      <c r="B4" s="96"/>
      <c r="C4" s="98"/>
      <c r="D4" s="98"/>
      <c r="E4" s="98"/>
      <c r="F4" s="98"/>
      <c r="G4" s="98"/>
      <c r="H4" s="99"/>
    </row>
    <row r="5" spans="1:8" ht="60">
      <c r="A5" s="111" t="s">
        <v>57</v>
      </c>
      <c r="B5" s="96"/>
      <c r="C5" s="100"/>
      <c r="D5" s="100"/>
      <c r="E5" s="100"/>
      <c r="F5" s="100"/>
      <c r="G5" s="100"/>
      <c r="H5" s="99"/>
    </row>
    <row r="6" spans="1:8" ht="45">
      <c r="A6" s="111" t="s">
        <v>58</v>
      </c>
      <c r="B6" s="96"/>
      <c r="C6" s="96"/>
      <c r="D6" s="96"/>
      <c r="E6" s="96"/>
      <c r="F6" s="96"/>
      <c r="G6" s="96"/>
      <c r="H6" s="99"/>
    </row>
    <row r="7" spans="1:8" ht="15" customHeight="1">
      <c r="A7" s="95"/>
      <c r="B7" s="96"/>
      <c r="C7" s="100"/>
      <c r="D7" s="100"/>
      <c r="E7" s="100"/>
      <c r="F7" s="100"/>
      <c r="G7" s="100"/>
      <c r="H7" s="99"/>
    </row>
    <row r="8" spans="1:8">
      <c r="A8" s="95"/>
      <c r="B8" s="96"/>
      <c r="C8" s="96"/>
      <c r="D8" s="96"/>
      <c r="E8" s="96"/>
      <c r="F8" s="96"/>
      <c r="G8" s="96"/>
      <c r="H8" s="99"/>
    </row>
    <row r="9" spans="1:8">
      <c r="A9" s="95"/>
      <c r="B9" s="96"/>
      <c r="C9" s="100"/>
      <c r="D9" s="100"/>
      <c r="E9" s="100"/>
      <c r="F9" s="100"/>
      <c r="G9" s="100"/>
      <c r="H9" s="99"/>
    </row>
    <row r="10" spans="1:8">
      <c r="A10" s="95"/>
      <c r="B10" s="96"/>
      <c r="C10" s="96"/>
      <c r="D10" s="96"/>
      <c r="E10" s="96"/>
      <c r="F10" s="96"/>
      <c r="G10" s="96"/>
      <c r="H10" s="99"/>
    </row>
    <row r="11" spans="1:8">
      <c r="A11" s="95"/>
      <c r="B11" s="96"/>
      <c r="C11" s="100"/>
      <c r="D11" s="100"/>
      <c r="E11" s="100"/>
      <c r="F11" s="100"/>
      <c r="G11" s="100"/>
      <c r="H11" s="99"/>
    </row>
    <row r="12" spans="1:8">
      <c r="A12" s="95"/>
      <c r="B12" s="96"/>
      <c r="C12" s="100"/>
      <c r="D12" s="100"/>
      <c r="E12" s="100"/>
      <c r="F12" s="100"/>
      <c r="G12" s="100"/>
      <c r="H12" s="99"/>
    </row>
    <row r="13" spans="1:8">
      <c r="A13" s="95"/>
      <c r="B13" s="96"/>
      <c r="C13" s="96"/>
      <c r="D13" s="96"/>
      <c r="E13" s="96"/>
      <c r="F13" s="96"/>
      <c r="G13" s="96"/>
      <c r="H13" s="99"/>
    </row>
    <row r="14" spans="1:8">
      <c r="A14" s="101"/>
      <c r="B14" s="102"/>
      <c r="C14" s="102"/>
      <c r="D14" s="102"/>
      <c r="E14" s="102"/>
      <c r="F14" s="102"/>
      <c r="G14" s="102"/>
      <c r="H14" s="102"/>
    </row>
    <row r="15" spans="1:8">
      <c r="A15" s="103"/>
      <c r="B15" s="103"/>
      <c r="C15" s="103"/>
      <c r="D15" s="103"/>
      <c r="E15" s="103"/>
      <c r="F15" s="103"/>
      <c r="G15" s="103"/>
      <c r="H15" s="103"/>
    </row>
    <row r="16" spans="1:8">
      <c r="A16" s="101"/>
      <c r="B16" s="103"/>
      <c r="C16" s="103"/>
      <c r="D16" s="103"/>
      <c r="E16" s="103"/>
      <c r="F16" s="103"/>
      <c r="G16" s="103"/>
      <c r="H16" s="103"/>
    </row>
    <row r="17" spans="1:8">
      <c r="A17" s="101"/>
      <c r="B17" s="101"/>
      <c r="C17" s="101"/>
      <c r="D17" s="101"/>
      <c r="E17" s="101"/>
      <c r="F17" s="101"/>
      <c r="G17" s="101"/>
      <c r="H17" s="101"/>
    </row>
    <row r="18" spans="1:8">
      <c r="A18" s="104"/>
      <c r="B18" s="104"/>
      <c r="C18" s="104"/>
      <c r="D18" s="104"/>
      <c r="E18" s="104"/>
      <c r="F18" s="104"/>
      <c r="G18" s="104"/>
      <c r="H18" s="1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Canterbury District</vt:lpstr>
      <vt:lpstr>Events and Activities</vt:lpstr>
      <vt:lpstr>Library Members Kent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</dc:creator>
  <cp:lastModifiedBy>Karin Backlog - GT GC</cp:lastModifiedBy>
  <cp:lastPrinted>2012-09-17T13:29:46Z</cp:lastPrinted>
  <dcterms:created xsi:type="dcterms:W3CDTF">2012-08-23T10:01:48Z</dcterms:created>
  <dcterms:modified xsi:type="dcterms:W3CDTF">2025-01-03T15:13:45Z</dcterms:modified>
</cp:coreProperties>
</file>