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T Development Investment Team\Development Investment\Infrastructure Funding Statement Y\2023 workings\"/>
    </mc:Choice>
  </mc:AlternateContent>
  <xr:revisionPtr revIDLastSave="0" documentId="13_ncr:1_{252D0C95-5AB5-488A-B530-BA497D037FB1}" xr6:coauthVersionLast="47" xr6:coauthVersionMax="47" xr10:uidLastSave="{00000000-0000-0000-0000-000000000000}"/>
  <bookViews>
    <workbookView xWindow="28680" yWindow="-120" windowWidth="29040" windowHeight="15840" tabRatio="689" xr2:uid="{00000000-000D-0000-FFFF-FFFF00000000}"/>
  </bookViews>
  <sheets>
    <sheet name="2022-23 Summary" sheetId="13" r:id="rId1"/>
    <sheet name="KCC Contributions 2022-23" sheetId="14" r:id="rId2"/>
  </sheets>
  <definedNames>
    <definedName name="_xlnm._FilterDatabase" localSheetId="0" hidden="1">'2022-23 Summary'!$G$1:$G$7502</definedName>
    <definedName name="_xlnm._FilterDatabase" localSheetId="1" hidden="1">'KCC Contributions 2022-23'!$A$5:$M$1242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48" i="14" l="1"/>
  <c r="L1149" i="14"/>
  <c r="L1150" i="14"/>
  <c r="L1151" i="14"/>
  <c r="L1152" i="14"/>
  <c r="L1153" i="14"/>
  <c r="L1154" i="14"/>
  <c r="L1155" i="14"/>
  <c r="L1156" i="14"/>
  <c r="L1157" i="14"/>
  <c r="L1158" i="14"/>
  <c r="L1159" i="14"/>
  <c r="L1160" i="14"/>
  <c r="L1161" i="14"/>
  <c r="L1162" i="14"/>
  <c r="L1163" i="14"/>
  <c r="L1164" i="14"/>
  <c r="L1165" i="14"/>
  <c r="L1166" i="14"/>
  <c r="L1167" i="14"/>
  <c r="L1168" i="14"/>
  <c r="L1169" i="14"/>
  <c r="L1170" i="14"/>
  <c r="L1171" i="14"/>
  <c r="L1172" i="14"/>
  <c r="L1173" i="14"/>
  <c r="L1174" i="14"/>
  <c r="L1175" i="14"/>
  <c r="L1176" i="14"/>
  <c r="L1177" i="14"/>
  <c r="L1178" i="14"/>
  <c r="L1179" i="14"/>
  <c r="L1180" i="14"/>
  <c r="L1181" i="14"/>
  <c r="L1182" i="14"/>
  <c r="L1183" i="14"/>
  <c r="L1184" i="14"/>
  <c r="L1185" i="14"/>
  <c r="L1186" i="14"/>
  <c r="L1187" i="14"/>
  <c r="L1188" i="14"/>
  <c r="L1189" i="14"/>
  <c r="L1190" i="14"/>
  <c r="L1191" i="14"/>
  <c r="L1192" i="14"/>
  <c r="L1193" i="14"/>
  <c r="L1194" i="14"/>
  <c r="L1195" i="14"/>
  <c r="L1196" i="14"/>
  <c r="L1197" i="14"/>
  <c r="L1198" i="14"/>
  <c r="L1199" i="14"/>
  <c r="L1200" i="14"/>
  <c r="L1201" i="14"/>
  <c r="L1202" i="14"/>
  <c r="L1203" i="14"/>
  <c r="L1204" i="14"/>
  <c r="L1205" i="14"/>
  <c r="L1206" i="14"/>
  <c r="L1207" i="14"/>
  <c r="L1208" i="14"/>
  <c r="L1209" i="14"/>
  <c r="L1210" i="14"/>
  <c r="L1211" i="14"/>
  <c r="L1212" i="14"/>
  <c r="L1213" i="14"/>
  <c r="L1214" i="14"/>
  <c r="L1215" i="14"/>
  <c r="L1216" i="14"/>
  <c r="L1217" i="14"/>
  <c r="L1218" i="14"/>
  <c r="L1219" i="14"/>
  <c r="L1220" i="14"/>
  <c r="L1221" i="14"/>
  <c r="L1222" i="14"/>
  <c r="L1223" i="14"/>
  <c r="L1224" i="14"/>
  <c r="L1225" i="14"/>
  <c r="L1226" i="14"/>
  <c r="L1227" i="14"/>
  <c r="L1228" i="14"/>
  <c r="L1229" i="14"/>
  <c r="L1230" i="14"/>
  <c r="L1231" i="14"/>
  <c r="L1232" i="14"/>
  <c r="L1233" i="14"/>
  <c r="L1234" i="14"/>
  <c r="L1235" i="14"/>
  <c r="L1236" i="14"/>
  <c r="L1237" i="14"/>
  <c r="L1238" i="14"/>
  <c r="L1239" i="14"/>
  <c r="L1240" i="14"/>
  <c r="L1241" i="14"/>
  <c r="L1242" i="14"/>
  <c r="L1133" i="14"/>
  <c r="L1134" i="14"/>
  <c r="L1135" i="14"/>
  <c r="L1136" i="14"/>
  <c r="L1137" i="14"/>
  <c r="L1138" i="14"/>
  <c r="L1139" i="14"/>
  <c r="L1140" i="14"/>
  <c r="L1141" i="14"/>
  <c r="L1142" i="14"/>
  <c r="L1143" i="14"/>
  <c r="L1144" i="14"/>
  <c r="L1145" i="14"/>
  <c r="L1146" i="14"/>
  <c r="L1147" i="14"/>
  <c r="L603" i="14"/>
  <c r="L604" i="14"/>
  <c r="L605" i="14"/>
  <c r="L606" i="14"/>
  <c r="L607" i="14"/>
  <c r="V36" i="13"/>
  <c r="U36" i="13"/>
  <c r="T36" i="13"/>
  <c r="S36" i="13"/>
  <c r="V35" i="13"/>
  <c r="U35" i="13"/>
  <c r="T35" i="13"/>
  <c r="S35" i="13"/>
  <c r="V34" i="13"/>
  <c r="U34" i="13"/>
  <c r="T34" i="13"/>
  <c r="S34" i="13"/>
  <c r="V33" i="13"/>
  <c r="U33" i="13"/>
  <c r="T33" i="13"/>
  <c r="S33" i="13"/>
  <c r="V32" i="13"/>
  <c r="U32" i="13"/>
  <c r="T32" i="13"/>
  <c r="S32" i="13"/>
  <c r="V31" i="13"/>
  <c r="U31" i="13"/>
  <c r="T31" i="13"/>
  <c r="S31" i="13"/>
  <c r="V30" i="13"/>
  <c r="U30" i="13"/>
  <c r="T30" i="13"/>
  <c r="S30" i="13"/>
  <c r="V29" i="13"/>
  <c r="U29" i="13"/>
  <c r="T29" i="13"/>
  <c r="S29" i="13"/>
  <c r="V28" i="13"/>
  <c r="U28" i="13"/>
  <c r="T28" i="13"/>
  <c r="S28" i="13"/>
  <c r="V27" i="13"/>
  <c r="U27" i="13"/>
  <c r="T27" i="13"/>
  <c r="S27" i="13"/>
  <c r="V26" i="13"/>
  <c r="U26" i="13"/>
  <c r="T26" i="13"/>
  <c r="S26" i="13"/>
  <c r="V25" i="13"/>
  <c r="U25" i="13"/>
  <c r="T25" i="13"/>
  <c r="S25" i="13"/>
  <c r="Q36" i="13"/>
  <c r="P36" i="13"/>
  <c r="O36" i="13"/>
  <c r="N36" i="13"/>
  <c r="Q35" i="13"/>
  <c r="P35" i="13"/>
  <c r="O35" i="13"/>
  <c r="N35" i="13"/>
  <c r="Q34" i="13"/>
  <c r="P34" i="13"/>
  <c r="O34" i="13"/>
  <c r="N34" i="13"/>
  <c r="Q33" i="13"/>
  <c r="P33" i="13"/>
  <c r="O33" i="13"/>
  <c r="N33" i="13"/>
  <c r="Q32" i="13"/>
  <c r="P32" i="13"/>
  <c r="O32" i="13"/>
  <c r="N32" i="13"/>
  <c r="Q31" i="13"/>
  <c r="P31" i="13"/>
  <c r="O31" i="13"/>
  <c r="N31" i="13"/>
  <c r="Q30" i="13"/>
  <c r="P30" i="13"/>
  <c r="O30" i="13"/>
  <c r="N30" i="13"/>
  <c r="Q29" i="13"/>
  <c r="P29" i="13"/>
  <c r="O29" i="13"/>
  <c r="N29" i="13"/>
  <c r="Q28" i="13"/>
  <c r="P28" i="13"/>
  <c r="O28" i="13"/>
  <c r="N28" i="13"/>
  <c r="Q27" i="13"/>
  <c r="P27" i="13"/>
  <c r="O27" i="13"/>
  <c r="N27" i="13"/>
  <c r="Q26" i="13"/>
  <c r="P26" i="13"/>
  <c r="O26" i="13"/>
  <c r="N26" i="13"/>
  <c r="Q25" i="13"/>
  <c r="P25" i="13"/>
  <c r="O25" i="13"/>
  <c r="N25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I55" i="13"/>
  <c r="H55" i="13"/>
  <c r="G55" i="13"/>
  <c r="E55" i="13"/>
  <c r="F55" i="13" s="1"/>
  <c r="D55" i="13"/>
  <c r="I54" i="13"/>
  <c r="H54" i="13"/>
  <c r="G54" i="13"/>
  <c r="E54" i="13"/>
  <c r="F54" i="13" s="1"/>
  <c r="D54" i="13"/>
  <c r="I53" i="13"/>
  <c r="H53" i="13"/>
  <c r="G53" i="13"/>
  <c r="E53" i="13"/>
  <c r="F53" i="13" s="1"/>
  <c r="D53" i="13"/>
  <c r="I52" i="13"/>
  <c r="H52" i="13"/>
  <c r="G52" i="13"/>
  <c r="E52" i="13"/>
  <c r="F52" i="13" s="1"/>
  <c r="D52" i="13"/>
  <c r="I51" i="13"/>
  <c r="H51" i="13"/>
  <c r="G51" i="13"/>
  <c r="E51" i="13"/>
  <c r="F51" i="13" s="1"/>
  <c r="D51" i="13"/>
  <c r="I50" i="13"/>
  <c r="H50" i="13"/>
  <c r="G50" i="13"/>
  <c r="E50" i="13"/>
  <c r="F50" i="13" s="1"/>
  <c r="D50" i="13"/>
  <c r="I49" i="13"/>
  <c r="H49" i="13"/>
  <c r="G49" i="13"/>
  <c r="E49" i="13"/>
  <c r="F49" i="13" s="1"/>
  <c r="D49" i="13"/>
  <c r="I48" i="13"/>
  <c r="H48" i="13"/>
  <c r="G48" i="13"/>
  <c r="E48" i="13"/>
  <c r="F48" i="13" s="1"/>
  <c r="D48" i="13"/>
  <c r="I47" i="13"/>
  <c r="H47" i="13"/>
  <c r="G47" i="13"/>
  <c r="E47" i="13"/>
  <c r="F47" i="13" s="1"/>
  <c r="D47" i="13"/>
  <c r="I46" i="13"/>
  <c r="H46" i="13"/>
  <c r="G46" i="13"/>
  <c r="E46" i="13"/>
  <c r="F46" i="13" s="1"/>
  <c r="D46" i="13"/>
  <c r="I45" i="13"/>
  <c r="H45" i="13"/>
  <c r="G45" i="13"/>
  <c r="E45" i="13"/>
  <c r="F45" i="13" s="1"/>
  <c r="D45" i="13"/>
  <c r="I44" i="13"/>
  <c r="H44" i="13"/>
  <c r="G44" i="13"/>
  <c r="E44" i="13"/>
  <c r="F44" i="13" s="1"/>
  <c r="D44" i="13"/>
  <c r="I43" i="13"/>
  <c r="H43" i="13"/>
  <c r="G43" i="13"/>
  <c r="E43" i="13"/>
  <c r="F43" i="13" s="1"/>
  <c r="D43" i="13"/>
  <c r="I42" i="13"/>
  <c r="H42" i="13"/>
  <c r="G42" i="13"/>
  <c r="E42" i="13"/>
  <c r="F42" i="13" s="1"/>
  <c r="D42" i="13"/>
  <c r="I36" i="13"/>
  <c r="H36" i="13"/>
  <c r="G36" i="13"/>
  <c r="E36" i="13"/>
  <c r="F36" i="13" s="1"/>
  <c r="D36" i="13"/>
  <c r="I35" i="13"/>
  <c r="H35" i="13"/>
  <c r="G35" i="13"/>
  <c r="E35" i="13"/>
  <c r="F35" i="13" s="1"/>
  <c r="D35" i="13"/>
  <c r="I34" i="13"/>
  <c r="H34" i="13"/>
  <c r="G34" i="13"/>
  <c r="E34" i="13"/>
  <c r="F34" i="13" s="1"/>
  <c r="D34" i="13"/>
  <c r="I33" i="13"/>
  <c r="H33" i="13"/>
  <c r="G33" i="13"/>
  <c r="E33" i="13"/>
  <c r="F33" i="13" s="1"/>
  <c r="D33" i="13"/>
  <c r="I32" i="13"/>
  <c r="H32" i="13"/>
  <c r="G32" i="13"/>
  <c r="E32" i="13"/>
  <c r="F32" i="13" s="1"/>
  <c r="D32" i="13"/>
  <c r="I31" i="13"/>
  <c r="H31" i="13"/>
  <c r="G31" i="13"/>
  <c r="E31" i="13"/>
  <c r="F31" i="13" s="1"/>
  <c r="D31" i="13"/>
  <c r="I30" i="13"/>
  <c r="H30" i="13"/>
  <c r="G30" i="13"/>
  <c r="E30" i="13"/>
  <c r="F30" i="13" s="1"/>
  <c r="D30" i="13"/>
  <c r="I29" i="13"/>
  <c r="H29" i="13"/>
  <c r="G29" i="13"/>
  <c r="E29" i="13"/>
  <c r="F29" i="13" s="1"/>
  <c r="D29" i="13"/>
  <c r="I28" i="13"/>
  <c r="H28" i="13"/>
  <c r="G28" i="13"/>
  <c r="E28" i="13"/>
  <c r="F28" i="13" s="1"/>
  <c r="D28" i="13"/>
  <c r="I27" i="13"/>
  <c r="H27" i="13"/>
  <c r="G27" i="13"/>
  <c r="E27" i="13"/>
  <c r="F27" i="13" s="1"/>
  <c r="D27" i="13"/>
  <c r="I26" i="13"/>
  <c r="H26" i="13"/>
  <c r="G26" i="13"/>
  <c r="E26" i="13"/>
  <c r="F26" i="13" s="1"/>
  <c r="D26" i="13"/>
  <c r="I25" i="13"/>
  <c r="H25" i="13"/>
  <c r="G25" i="13"/>
  <c r="E25" i="13"/>
  <c r="F25" i="13" s="1"/>
  <c r="D25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L10" i="14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I19" i="13"/>
  <c r="H19" i="13"/>
  <c r="G19" i="13"/>
  <c r="E19" i="13"/>
  <c r="F19" i="13" s="1"/>
  <c r="D19" i="13"/>
  <c r="I18" i="13"/>
  <c r="H18" i="13"/>
  <c r="G18" i="13"/>
  <c r="E18" i="13"/>
  <c r="F18" i="13" s="1"/>
  <c r="D18" i="13"/>
  <c r="I17" i="13"/>
  <c r="H17" i="13"/>
  <c r="G17" i="13"/>
  <c r="E17" i="13"/>
  <c r="F17" i="13" s="1"/>
  <c r="D17" i="13"/>
  <c r="I16" i="13"/>
  <c r="H16" i="13"/>
  <c r="G16" i="13"/>
  <c r="E16" i="13"/>
  <c r="F16" i="13" s="1"/>
  <c r="D16" i="13"/>
  <c r="I15" i="13"/>
  <c r="H15" i="13"/>
  <c r="G15" i="13"/>
  <c r="E15" i="13"/>
  <c r="F15" i="13" s="1"/>
  <c r="D15" i="13"/>
  <c r="I14" i="13"/>
  <c r="H14" i="13"/>
  <c r="G14" i="13"/>
  <c r="E14" i="13"/>
  <c r="F14" i="13" s="1"/>
  <c r="D14" i="13"/>
  <c r="I13" i="13"/>
  <c r="H13" i="13"/>
  <c r="G13" i="13"/>
  <c r="E13" i="13"/>
  <c r="F13" i="13" s="1"/>
  <c r="D13" i="13"/>
  <c r="I12" i="13"/>
  <c r="H12" i="13"/>
  <c r="G12" i="13"/>
  <c r="E12" i="13"/>
  <c r="F12" i="13" s="1"/>
  <c r="D12" i="13"/>
  <c r="I11" i="13"/>
  <c r="H11" i="13"/>
  <c r="G11" i="13"/>
  <c r="E11" i="13"/>
  <c r="F11" i="13" s="1"/>
  <c r="D11" i="13"/>
  <c r="I10" i="13"/>
  <c r="H10" i="13"/>
  <c r="G10" i="13"/>
  <c r="E10" i="13"/>
  <c r="F10" i="13" s="1"/>
  <c r="D10" i="13"/>
  <c r="I9" i="13"/>
  <c r="H9" i="13"/>
  <c r="G9" i="13"/>
  <c r="E9" i="13"/>
  <c r="F9" i="13" s="1"/>
  <c r="D9" i="13"/>
  <c r="I8" i="13"/>
  <c r="H8" i="13"/>
  <c r="G8" i="13"/>
  <c r="E8" i="13"/>
  <c r="F8" i="13" s="1"/>
  <c r="D8" i="13"/>
  <c r="B19" i="13"/>
  <c r="B36" i="13" s="1"/>
  <c r="B18" i="13"/>
  <c r="B35" i="13" s="1"/>
  <c r="B17" i="13"/>
  <c r="B34" i="13" s="1"/>
  <c r="B16" i="13"/>
  <c r="B33" i="13" s="1"/>
  <c r="B15" i="13"/>
  <c r="B32" i="13" s="1"/>
  <c r="B14" i="13"/>
  <c r="B31" i="13" s="1"/>
  <c r="B13" i="13"/>
  <c r="B30" i="13" s="1"/>
  <c r="B12" i="13"/>
  <c r="B29" i="13" s="1"/>
  <c r="B11" i="13"/>
  <c r="B28" i="13" s="1"/>
  <c r="B10" i="13"/>
  <c r="B27" i="13" s="1"/>
  <c r="B9" i="13"/>
  <c r="B26" i="13" s="1"/>
  <c r="L1132" i="14"/>
  <c r="L1131" i="14"/>
  <c r="L1128" i="14"/>
  <c r="L1130" i="14"/>
  <c r="L1129" i="14"/>
  <c r="L1127" i="14"/>
  <c r="L1124" i="14"/>
  <c r="L1126" i="14"/>
  <c r="L1125" i="14"/>
  <c r="L1123" i="14"/>
  <c r="L1121" i="14"/>
  <c r="L1122" i="14"/>
  <c r="L1120" i="14"/>
  <c r="L1118" i="14"/>
  <c r="L1119" i="14"/>
  <c r="L1116" i="14"/>
  <c r="L1117" i="14"/>
  <c r="L1115" i="14"/>
  <c r="L1114" i="14"/>
  <c r="L1113" i="14"/>
  <c r="L1112" i="14"/>
  <c r="L1111" i="14"/>
  <c r="L1108" i="14"/>
  <c r="L1109" i="14"/>
  <c r="L1110" i="14"/>
  <c r="L1107" i="14"/>
  <c r="L1105" i="14"/>
  <c r="L1106" i="14"/>
  <c r="L1104" i="14"/>
  <c r="L1100" i="14"/>
  <c r="L1097" i="14"/>
  <c r="L1095" i="14"/>
  <c r="L1096" i="14"/>
  <c r="L1103" i="14"/>
  <c r="L1101" i="14"/>
  <c r="L1102" i="14"/>
  <c r="L1094" i="14"/>
  <c r="L1092" i="14"/>
  <c r="L1093" i="14"/>
  <c r="L1099" i="14"/>
  <c r="L1098" i="14"/>
  <c r="L1091" i="14"/>
  <c r="L1089" i="14"/>
  <c r="L1088" i="14"/>
  <c r="L1090" i="14"/>
  <c r="L1086" i="14"/>
  <c r="L1085" i="14"/>
  <c r="L1087" i="14"/>
  <c r="L1081" i="14"/>
  <c r="L1080" i="14"/>
  <c r="L1083" i="14"/>
  <c r="L1082" i="14"/>
  <c r="L1084" i="14"/>
  <c r="L1078" i="14"/>
  <c r="L1079" i="14"/>
  <c r="L1077" i="14"/>
  <c r="L1076" i="14"/>
  <c r="L1075" i="14"/>
  <c r="L1074" i="14"/>
  <c r="L1073" i="14"/>
  <c r="L1072" i="14"/>
  <c r="L1071" i="14"/>
  <c r="L1068" i="14"/>
  <c r="L1067" i="14"/>
  <c r="L1070" i="14"/>
  <c r="L1069" i="14"/>
  <c r="L1066" i="14"/>
  <c r="L1065" i="14"/>
  <c r="L1062" i="14"/>
  <c r="L1057" i="14"/>
  <c r="L1064" i="14"/>
  <c r="L1063" i="14"/>
  <c r="L1061" i="14"/>
  <c r="L1060" i="14"/>
  <c r="L1059" i="14"/>
  <c r="L1058" i="14"/>
  <c r="L1056" i="14"/>
  <c r="L1045" i="14"/>
  <c r="L1044" i="14"/>
  <c r="L1047" i="14"/>
  <c r="L1046" i="14"/>
  <c r="L1049" i="14"/>
  <c r="L1048" i="14"/>
  <c r="L1051" i="14"/>
  <c r="L1050" i="14"/>
  <c r="L1053" i="14"/>
  <c r="L1052" i="14"/>
  <c r="L1055" i="14"/>
  <c r="L1054" i="14"/>
  <c r="L1037" i="14"/>
  <c r="L1043" i="14"/>
  <c r="L1042" i="14"/>
  <c r="L1041" i="14"/>
  <c r="L1040" i="14"/>
  <c r="L1039" i="14"/>
  <c r="L1038" i="14"/>
  <c r="L1033" i="14"/>
  <c r="L1032" i="14"/>
  <c r="L1035" i="14"/>
  <c r="L1034" i="14"/>
  <c r="L1028" i="14"/>
  <c r="L1030" i="14"/>
  <c r="L1031" i="14"/>
  <c r="L1029" i="14"/>
  <c r="L1027" i="14"/>
  <c r="L1026" i="14"/>
  <c r="L1036" i="14"/>
  <c r="L1024" i="14"/>
  <c r="L1025" i="14"/>
  <c r="L1022" i="14"/>
  <c r="L1023" i="14"/>
  <c r="L1020" i="14"/>
  <c r="L1019" i="14"/>
  <c r="L1018" i="14"/>
  <c r="L1021" i="14"/>
  <c r="L1017" i="14"/>
  <c r="L1014" i="14"/>
  <c r="L1013" i="14"/>
  <c r="L1016" i="14"/>
  <c r="L1015" i="14"/>
  <c r="L1012" i="14"/>
  <c r="L1010" i="14"/>
  <c r="L1011" i="14"/>
  <c r="L1008" i="14"/>
  <c r="L1009" i="14"/>
  <c r="L1007" i="14"/>
  <c r="L1006" i="14"/>
  <c r="L1005" i="14"/>
  <c r="L1004" i="14"/>
  <c r="L1003" i="14"/>
  <c r="L1002" i="14"/>
  <c r="L1001" i="14"/>
  <c r="L998" i="14"/>
  <c r="L996" i="14"/>
  <c r="L999" i="14"/>
  <c r="L1000" i="14"/>
  <c r="L997" i="14"/>
  <c r="L995" i="14"/>
  <c r="L994" i="14"/>
  <c r="L993" i="14"/>
  <c r="L992" i="14"/>
  <c r="L991" i="14"/>
  <c r="L990" i="14"/>
  <c r="L989" i="14"/>
  <c r="L988" i="14"/>
  <c r="L987" i="14"/>
  <c r="L986" i="14"/>
  <c r="L985" i="14"/>
  <c r="L984" i="14"/>
  <c r="L983" i="14"/>
  <c r="L982" i="14"/>
  <c r="L979" i="14"/>
  <c r="L980" i="14"/>
  <c r="L978" i="14"/>
  <c r="L977" i="14"/>
  <c r="L976" i="14"/>
  <c r="L970" i="14"/>
  <c r="L971" i="14"/>
  <c r="L967" i="14"/>
  <c r="L966" i="14"/>
  <c r="L973" i="14"/>
  <c r="L972" i="14"/>
  <c r="L974" i="14"/>
  <c r="L975" i="14"/>
  <c r="L968" i="14"/>
  <c r="L969" i="14"/>
  <c r="L962" i="14"/>
  <c r="L961" i="14"/>
  <c r="L963" i="14"/>
  <c r="L965" i="14"/>
  <c r="L964" i="14"/>
  <c r="L960" i="14"/>
  <c r="L953" i="14"/>
  <c r="L952" i="14"/>
  <c r="L951" i="14"/>
  <c r="L950" i="14"/>
  <c r="L955" i="14"/>
  <c r="L954" i="14"/>
  <c r="L956" i="14"/>
  <c r="L957" i="14"/>
  <c r="L947" i="14"/>
  <c r="L949" i="14"/>
  <c r="L959" i="14"/>
  <c r="L958" i="14"/>
  <c r="L948" i="14"/>
  <c r="L940" i="14"/>
  <c r="L939" i="14"/>
  <c r="L935" i="14"/>
  <c r="L936" i="14"/>
  <c r="L942" i="14"/>
  <c r="L941" i="14"/>
  <c r="L946" i="14"/>
  <c r="L945" i="14"/>
  <c r="L938" i="14"/>
  <c r="L937" i="14"/>
  <c r="L943" i="14"/>
  <c r="L944" i="14"/>
  <c r="L933" i="14"/>
  <c r="L931" i="14"/>
  <c r="L934" i="14"/>
  <c r="L929" i="14"/>
  <c r="L930" i="14"/>
  <c r="L932" i="14"/>
  <c r="L925" i="14"/>
  <c r="L926" i="14"/>
  <c r="L928" i="14"/>
  <c r="L924" i="14"/>
  <c r="L927" i="14"/>
  <c r="L923" i="14"/>
  <c r="L921" i="14"/>
  <c r="L922" i="14"/>
  <c r="L911" i="14"/>
  <c r="L910" i="14"/>
  <c r="L918" i="14"/>
  <c r="L913" i="14"/>
  <c r="L912" i="14"/>
  <c r="L917" i="14"/>
  <c r="L916" i="14"/>
  <c r="L915" i="14"/>
  <c r="L914" i="14"/>
  <c r="L909" i="14"/>
  <c r="L908" i="14"/>
  <c r="L906" i="14"/>
  <c r="L907" i="14"/>
  <c r="L920" i="14"/>
  <c r="L919" i="14"/>
  <c r="L898" i="14"/>
  <c r="L899" i="14"/>
  <c r="L903" i="14"/>
  <c r="L902" i="14"/>
  <c r="L900" i="14"/>
  <c r="L901" i="14"/>
  <c r="L894" i="14"/>
  <c r="L895" i="14"/>
  <c r="L897" i="14"/>
  <c r="L896" i="14"/>
  <c r="L892" i="14"/>
  <c r="L893" i="14"/>
  <c r="L905" i="14"/>
  <c r="L904" i="14"/>
  <c r="L891" i="14"/>
  <c r="L890" i="14"/>
  <c r="L887" i="14"/>
  <c r="L889" i="14"/>
  <c r="L882" i="14"/>
  <c r="L883" i="14"/>
  <c r="L881" i="14"/>
  <c r="L886" i="14"/>
  <c r="L885" i="14"/>
  <c r="L884" i="14"/>
  <c r="L888" i="14"/>
  <c r="L879" i="14"/>
  <c r="L880" i="14"/>
  <c r="L876" i="14"/>
  <c r="L875" i="14"/>
  <c r="L878" i="14"/>
  <c r="L877" i="14"/>
  <c r="L874" i="14"/>
  <c r="L873" i="14"/>
  <c r="L872" i="14"/>
  <c r="L871" i="14"/>
  <c r="L870" i="14"/>
  <c r="L869" i="14"/>
  <c r="L866" i="14"/>
  <c r="L865" i="14"/>
  <c r="L868" i="14"/>
  <c r="L867" i="14"/>
  <c r="L863" i="14"/>
  <c r="L864" i="14"/>
  <c r="L862" i="14"/>
  <c r="L861" i="14"/>
  <c r="L850" i="14"/>
  <c r="L849" i="14"/>
  <c r="L857" i="14"/>
  <c r="L858" i="14"/>
  <c r="L853" i="14"/>
  <c r="L854" i="14"/>
  <c r="L856" i="14"/>
  <c r="L855" i="14"/>
  <c r="L852" i="14"/>
  <c r="L851" i="14"/>
  <c r="L860" i="14"/>
  <c r="L859" i="14"/>
  <c r="L848" i="14"/>
  <c r="L847" i="14"/>
  <c r="L845" i="14"/>
  <c r="L846" i="14"/>
  <c r="L843" i="14"/>
  <c r="L842" i="14"/>
  <c r="L844" i="14"/>
  <c r="L841" i="14"/>
  <c r="L836" i="14"/>
  <c r="L838" i="14"/>
  <c r="L835" i="14"/>
  <c r="L837" i="14"/>
  <c r="L840" i="14"/>
  <c r="L839" i="14"/>
  <c r="L834" i="14"/>
  <c r="L825" i="14"/>
  <c r="L824" i="14"/>
  <c r="L828" i="14"/>
  <c r="L829" i="14"/>
  <c r="L827" i="14"/>
  <c r="L826" i="14"/>
  <c r="L823" i="14"/>
  <c r="L822" i="14"/>
  <c r="L833" i="14"/>
  <c r="L832" i="14"/>
  <c r="L821" i="14"/>
  <c r="L820" i="14"/>
  <c r="L830" i="14"/>
  <c r="L831" i="14"/>
  <c r="L817" i="14"/>
  <c r="L816" i="14"/>
  <c r="L819" i="14"/>
  <c r="L815" i="14"/>
  <c r="L818" i="14"/>
  <c r="L809" i="14"/>
  <c r="L810" i="14"/>
  <c r="L812" i="14"/>
  <c r="L808" i="14"/>
  <c r="L814" i="14"/>
  <c r="L807" i="14"/>
  <c r="L813" i="14"/>
  <c r="L811" i="14"/>
  <c r="L805" i="14"/>
  <c r="L806" i="14"/>
  <c r="L804" i="14"/>
  <c r="L803" i="14"/>
  <c r="L796" i="14"/>
  <c r="L795" i="14"/>
  <c r="L799" i="14"/>
  <c r="L800" i="14"/>
  <c r="L797" i="14"/>
  <c r="L802" i="14"/>
  <c r="L801" i="14"/>
  <c r="L794" i="14"/>
  <c r="L793" i="14"/>
  <c r="L791" i="14"/>
  <c r="L792" i="14"/>
  <c r="L798" i="14"/>
  <c r="L789" i="14"/>
  <c r="L790" i="14"/>
  <c r="L788" i="14"/>
  <c r="L786" i="14"/>
  <c r="L787" i="14"/>
  <c r="L779" i="14"/>
  <c r="L781" i="14"/>
  <c r="L780" i="14"/>
  <c r="L771" i="14"/>
  <c r="L772" i="14"/>
  <c r="L770" i="14"/>
  <c r="L775" i="14"/>
  <c r="L774" i="14"/>
  <c r="L773" i="14"/>
  <c r="L778" i="14"/>
  <c r="L777" i="14"/>
  <c r="L776" i="14"/>
  <c r="L782" i="14"/>
  <c r="L784" i="14"/>
  <c r="L785" i="14"/>
  <c r="L783" i="14"/>
  <c r="L769" i="14"/>
  <c r="L768" i="14"/>
  <c r="L767" i="14"/>
  <c r="L765" i="14"/>
  <c r="L766" i="14"/>
  <c r="L764" i="14"/>
  <c r="L763" i="14"/>
  <c r="L762" i="14"/>
  <c r="L759" i="14"/>
  <c r="L758" i="14"/>
  <c r="L761" i="14"/>
  <c r="L760" i="14"/>
  <c r="L757" i="14"/>
  <c r="L756" i="14"/>
  <c r="L751" i="14"/>
  <c r="L755" i="14"/>
  <c r="L754" i="14"/>
  <c r="L753" i="14"/>
  <c r="L752" i="14"/>
  <c r="L750" i="14"/>
  <c r="L749" i="14"/>
  <c r="L748" i="14"/>
  <c r="L742" i="14"/>
  <c r="L740" i="14"/>
  <c r="L745" i="14"/>
  <c r="L743" i="14"/>
  <c r="L744" i="14"/>
  <c r="L741" i="14"/>
  <c r="L747" i="14"/>
  <c r="L746" i="14"/>
  <c r="L739" i="14"/>
  <c r="L735" i="14"/>
  <c r="L734" i="14"/>
  <c r="L736" i="14"/>
  <c r="L733" i="14"/>
  <c r="L738" i="14"/>
  <c r="L737" i="14"/>
  <c r="L727" i="14"/>
  <c r="L726" i="14"/>
  <c r="L728" i="14"/>
  <c r="L730" i="14"/>
  <c r="L729" i="14"/>
  <c r="L732" i="14"/>
  <c r="L731" i="14"/>
  <c r="L721" i="14"/>
  <c r="L719" i="14"/>
  <c r="L722" i="14"/>
  <c r="L720" i="14"/>
  <c r="L725" i="14"/>
  <c r="L723" i="14"/>
  <c r="L724" i="14"/>
  <c r="L710" i="14"/>
  <c r="L712" i="14"/>
  <c r="L713" i="14"/>
  <c r="L715" i="14"/>
  <c r="L714" i="14"/>
  <c r="L718" i="14"/>
  <c r="L711" i="14"/>
  <c r="L709" i="14"/>
  <c r="L717" i="14"/>
  <c r="L716" i="14"/>
  <c r="L708" i="14"/>
  <c r="L707" i="14"/>
  <c r="L706" i="14"/>
  <c r="L698" i="14"/>
  <c r="L697" i="14"/>
  <c r="L699" i="14"/>
  <c r="L701" i="14"/>
  <c r="L703" i="14"/>
  <c r="L700" i="14"/>
  <c r="L702" i="14"/>
  <c r="L705" i="14"/>
  <c r="L704" i="14"/>
  <c r="L696" i="14"/>
  <c r="L695" i="14"/>
  <c r="L694" i="14"/>
  <c r="L693" i="14"/>
  <c r="L688" i="14"/>
  <c r="L687" i="14"/>
  <c r="L686" i="14"/>
  <c r="L689" i="14"/>
  <c r="L691" i="14"/>
  <c r="L690" i="14"/>
  <c r="L692" i="14"/>
  <c r="L676" i="14"/>
  <c r="L677" i="14"/>
  <c r="L674" i="14"/>
  <c r="L675" i="14"/>
  <c r="L685" i="14"/>
  <c r="L684" i="14"/>
  <c r="L673" i="14"/>
  <c r="L672" i="14"/>
  <c r="L679" i="14"/>
  <c r="L678" i="14"/>
  <c r="L681" i="14"/>
  <c r="L680" i="14"/>
  <c r="L683" i="14"/>
  <c r="L682" i="14"/>
  <c r="L671" i="14"/>
  <c r="L670" i="14"/>
  <c r="L664" i="14"/>
  <c r="L663" i="14"/>
  <c r="L669" i="14"/>
  <c r="L668" i="14"/>
  <c r="L665" i="14"/>
  <c r="L667" i="14"/>
  <c r="L666" i="14"/>
  <c r="L658" i="14"/>
  <c r="L657" i="14"/>
  <c r="L656" i="14"/>
  <c r="L653" i="14"/>
  <c r="L655" i="14"/>
  <c r="L654" i="14"/>
  <c r="L648" i="14"/>
  <c r="L647" i="14"/>
  <c r="L646" i="14"/>
  <c r="L644" i="14"/>
  <c r="L659" i="14"/>
  <c r="L661" i="14"/>
  <c r="L660" i="14"/>
  <c r="L662" i="14"/>
  <c r="L650" i="14"/>
  <c r="L649" i="14"/>
  <c r="L652" i="14"/>
  <c r="L651" i="14"/>
  <c r="L645" i="14"/>
  <c r="L642" i="14"/>
  <c r="L643" i="14"/>
  <c r="L638" i="14"/>
  <c r="L637" i="14"/>
  <c r="L639" i="14"/>
  <c r="L640" i="14"/>
  <c r="L636" i="14"/>
  <c r="L641" i="14"/>
  <c r="L632" i="14"/>
  <c r="L631" i="14"/>
  <c r="L630" i="14"/>
  <c r="L629" i="14"/>
  <c r="L635" i="14"/>
  <c r="L633" i="14"/>
  <c r="L634" i="14"/>
  <c r="L628" i="14"/>
  <c r="L627" i="14"/>
  <c r="L626" i="14"/>
  <c r="L621" i="14"/>
  <c r="L622" i="14"/>
  <c r="L625" i="14"/>
  <c r="L623" i="14"/>
  <c r="L624" i="14"/>
  <c r="L614" i="14"/>
  <c r="L615" i="14"/>
  <c r="L620" i="14"/>
  <c r="L616" i="14"/>
  <c r="L617" i="14"/>
  <c r="L618" i="14"/>
  <c r="L619" i="14"/>
  <c r="L613" i="14"/>
  <c r="L611" i="14"/>
  <c r="L612" i="14"/>
  <c r="L610" i="14"/>
  <c r="L609" i="14"/>
  <c r="L608" i="14"/>
  <c r="L384" i="14"/>
  <c r="L383" i="14"/>
  <c r="L382" i="14"/>
  <c r="L381" i="14"/>
  <c r="L377" i="14"/>
  <c r="L380" i="14"/>
  <c r="L378" i="14"/>
  <c r="L379" i="14"/>
  <c r="L376" i="14"/>
  <c r="L375" i="14"/>
  <c r="L374" i="14"/>
  <c r="L373" i="14"/>
  <c r="L372" i="14"/>
  <c r="L371" i="14"/>
  <c r="L370" i="14"/>
  <c r="L369" i="14"/>
  <c r="L368" i="14"/>
  <c r="L367" i="14"/>
  <c r="L366" i="14"/>
  <c r="L364" i="14"/>
  <c r="L365" i="14"/>
  <c r="L602" i="14"/>
  <c r="L601" i="14"/>
  <c r="L600" i="14"/>
  <c r="L599" i="14"/>
  <c r="L598" i="14"/>
  <c r="L597" i="14"/>
  <c r="L596" i="14"/>
  <c r="L595" i="14"/>
  <c r="L594" i="14"/>
  <c r="L593" i="14"/>
  <c r="L592" i="14"/>
  <c r="L591" i="14"/>
  <c r="L590" i="14"/>
  <c r="L587" i="14"/>
  <c r="L586" i="14"/>
  <c r="L589" i="14"/>
  <c r="L588" i="14"/>
  <c r="L585" i="14"/>
  <c r="L582" i="14"/>
  <c r="L584" i="14"/>
  <c r="L583" i="14"/>
  <c r="L581" i="14"/>
  <c r="L580" i="14"/>
  <c r="L579" i="14"/>
  <c r="L578" i="14"/>
  <c r="L577" i="14"/>
  <c r="L576" i="14"/>
  <c r="L572" i="14"/>
  <c r="L573" i="14"/>
  <c r="L575" i="14"/>
  <c r="L574" i="14"/>
  <c r="L571" i="14"/>
  <c r="L570" i="14"/>
  <c r="L569" i="14"/>
  <c r="L566" i="14"/>
  <c r="L565" i="14"/>
  <c r="L562" i="14"/>
  <c r="L564" i="14"/>
  <c r="L563" i="14"/>
  <c r="L568" i="14"/>
  <c r="L567" i="14"/>
  <c r="L561" i="14"/>
  <c r="L560" i="14"/>
  <c r="L559" i="14"/>
  <c r="L558" i="14"/>
  <c r="L548" i="14"/>
  <c r="L557" i="14"/>
  <c r="L556" i="14"/>
  <c r="L551" i="14"/>
  <c r="L550" i="14"/>
  <c r="L549" i="14"/>
  <c r="L547" i="14"/>
  <c r="L555" i="14"/>
  <c r="L554" i="14"/>
  <c r="L553" i="14"/>
  <c r="L552" i="14"/>
  <c r="L546" i="14"/>
  <c r="L541" i="14"/>
  <c r="L545" i="14"/>
  <c r="L544" i="14"/>
  <c r="L543" i="14"/>
  <c r="L542" i="14"/>
  <c r="L540" i="14"/>
  <c r="L539" i="14"/>
  <c r="L536" i="14"/>
  <c r="L535" i="14"/>
  <c r="L538" i="14"/>
  <c r="L537" i="14"/>
  <c r="L534" i="14"/>
  <c r="L530" i="14"/>
  <c r="L529" i="14"/>
  <c r="L533" i="14"/>
  <c r="L532" i="14"/>
  <c r="L531" i="14"/>
  <c r="L528" i="14"/>
  <c r="L527" i="14"/>
  <c r="L526" i="14"/>
  <c r="L517" i="14"/>
  <c r="L516" i="14"/>
  <c r="L521" i="14"/>
  <c r="L520" i="14"/>
  <c r="L522" i="14"/>
  <c r="L523" i="14"/>
  <c r="L518" i="14"/>
  <c r="L519" i="14"/>
  <c r="L525" i="14"/>
  <c r="L524" i="14"/>
  <c r="L515" i="14"/>
  <c r="L511" i="14"/>
  <c r="L505" i="14"/>
  <c r="L506" i="14"/>
  <c r="L514" i="14"/>
  <c r="L513" i="14"/>
  <c r="L508" i="14"/>
  <c r="L507" i="14"/>
  <c r="L512" i="14"/>
  <c r="L510" i="14"/>
  <c r="L509" i="14"/>
  <c r="L504" i="14"/>
  <c r="L499" i="14"/>
  <c r="L501" i="14"/>
  <c r="L500" i="14"/>
  <c r="L503" i="14"/>
  <c r="L502" i="14"/>
  <c r="L491" i="14"/>
  <c r="L497" i="14"/>
  <c r="L493" i="14"/>
  <c r="L492" i="14"/>
  <c r="L498" i="14"/>
  <c r="L496" i="14"/>
  <c r="L495" i="14"/>
  <c r="L494" i="14"/>
  <c r="L489" i="14"/>
  <c r="L490" i="14"/>
  <c r="L488" i="14"/>
  <c r="L486" i="14"/>
  <c r="L487" i="14"/>
  <c r="L485" i="14"/>
  <c r="L483" i="14"/>
  <c r="L484" i="14"/>
  <c r="L482" i="14"/>
  <c r="L481" i="14"/>
  <c r="L480" i="14"/>
  <c r="L479" i="14"/>
  <c r="L478" i="14"/>
  <c r="L477" i="14"/>
  <c r="L476" i="14"/>
  <c r="L475" i="14"/>
  <c r="L471" i="14"/>
  <c r="L473" i="14"/>
  <c r="L472" i="14"/>
  <c r="L470" i="14"/>
  <c r="L469" i="14"/>
  <c r="L466" i="14"/>
  <c r="L467" i="14"/>
  <c r="L465" i="14"/>
  <c r="L464" i="14"/>
  <c r="L468" i="14"/>
  <c r="L462" i="14"/>
  <c r="L463" i="14"/>
  <c r="L461" i="14"/>
  <c r="L460" i="14"/>
  <c r="L455" i="14"/>
  <c r="L458" i="14"/>
  <c r="L454" i="14"/>
  <c r="L459" i="14"/>
  <c r="L453" i="14"/>
  <c r="L457" i="14"/>
  <c r="L456" i="14"/>
  <c r="L447" i="14"/>
  <c r="L448" i="14"/>
  <c r="L452" i="14"/>
  <c r="L451" i="14"/>
  <c r="L450" i="14"/>
  <c r="L449" i="14"/>
  <c r="L440" i="14"/>
  <c r="L446" i="14"/>
  <c r="L442" i="14"/>
  <c r="L443" i="14"/>
  <c r="L441" i="14"/>
  <c r="L444" i="14"/>
  <c r="L445" i="14"/>
  <c r="L439" i="14"/>
  <c r="L436" i="14"/>
  <c r="L400" i="14"/>
  <c r="L398" i="14"/>
  <c r="L402" i="14"/>
  <c r="L434" i="14"/>
  <c r="L433" i="14"/>
  <c r="L430" i="14"/>
  <c r="L429" i="14"/>
  <c r="L428" i="14"/>
  <c r="L427" i="14"/>
  <c r="L426" i="14"/>
  <c r="L411" i="14"/>
  <c r="L409" i="14"/>
  <c r="L408" i="14"/>
  <c r="L407" i="14"/>
  <c r="L405" i="14"/>
  <c r="L404" i="14"/>
  <c r="L437" i="14"/>
  <c r="L421" i="14"/>
  <c r="L418" i="14"/>
  <c r="L417" i="14"/>
  <c r="L416" i="14"/>
  <c r="L415" i="14"/>
  <c r="L414" i="14"/>
  <c r="L413" i="14"/>
  <c r="L401" i="14"/>
  <c r="L399" i="14"/>
  <c r="L425" i="14"/>
  <c r="L424" i="14"/>
  <c r="L432" i="14"/>
  <c r="L431" i="14"/>
  <c r="L412" i="14"/>
  <c r="L410" i="14"/>
  <c r="L403" i="14"/>
  <c r="L406" i="14"/>
  <c r="L435" i="14"/>
  <c r="L438" i="14"/>
  <c r="L420" i="14"/>
  <c r="L419" i="14"/>
  <c r="L423" i="14"/>
  <c r="L422" i="14"/>
  <c r="L397" i="14"/>
  <c r="L396" i="14"/>
  <c r="L395" i="14"/>
  <c r="L394" i="14"/>
  <c r="L363" i="14"/>
  <c r="L360" i="14"/>
  <c r="L362" i="14"/>
  <c r="L359" i="14"/>
  <c r="L361" i="14"/>
  <c r="L358" i="14"/>
  <c r="L357" i="14"/>
  <c r="L354" i="14"/>
  <c r="L353" i="14"/>
  <c r="L352" i="14"/>
  <c r="L356" i="14"/>
  <c r="L355" i="14"/>
  <c r="L351" i="14"/>
  <c r="L345" i="14"/>
  <c r="L346" i="14"/>
  <c r="L344" i="14"/>
  <c r="L343" i="14"/>
  <c r="L347" i="14"/>
  <c r="L348" i="14"/>
  <c r="L341" i="14"/>
  <c r="L342" i="14"/>
  <c r="L350" i="14"/>
  <c r="L349" i="14"/>
  <c r="L392" i="14"/>
  <c r="L393" i="14"/>
  <c r="L389" i="14"/>
  <c r="L390" i="14"/>
  <c r="L388" i="14"/>
  <c r="L385" i="14"/>
  <c r="L387" i="14"/>
  <c r="L391" i="14"/>
  <c r="L386" i="14"/>
  <c r="L340" i="14"/>
  <c r="L339" i="14"/>
  <c r="L338" i="14"/>
  <c r="L337" i="14"/>
  <c r="L332" i="14"/>
  <c r="L331" i="14"/>
  <c r="L329" i="14"/>
  <c r="L330" i="14"/>
  <c r="L334" i="14"/>
  <c r="L333" i="14"/>
  <c r="L336" i="14"/>
  <c r="L335" i="14"/>
  <c r="L323" i="14"/>
  <c r="L326" i="14"/>
  <c r="L324" i="14"/>
  <c r="L328" i="14"/>
  <c r="L325" i="14"/>
  <c r="L327" i="14"/>
  <c r="L322" i="14"/>
  <c r="L321" i="14"/>
  <c r="L320" i="14"/>
  <c r="L319" i="14"/>
  <c r="L314" i="14"/>
  <c r="L313" i="14"/>
  <c r="L315" i="14"/>
  <c r="L316" i="14"/>
  <c r="L318" i="14"/>
  <c r="L317" i="14"/>
  <c r="L311" i="14"/>
  <c r="L312" i="14"/>
  <c r="L309" i="14"/>
  <c r="L310" i="14"/>
  <c r="L308" i="14"/>
  <c r="L307" i="14"/>
  <c r="L304" i="14"/>
  <c r="L303" i="14"/>
  <c r="L302" i="14"/>
  <c r="L306" i="14"/>
  <c r="L305" i="14"/>
  <c r="L298" i="14"/>
  <c r="L301" i="14"/>
  <c r="L297" i="14"/>
  <c r="L299" i="14"/>
  <c r="L300" i="14"/>
  <c r="L296" i="14"/>
  <c r="L295" i="14"/>
  <c r="L293" i="14"/>
  <c r="L294" i="14"/>
  <c r="L292" i="14"/>
  <c r="L291" i="14"/>
  <c r="L290" i="14"/>
  <c r="L289" i="14"/>
  <c r="L286" i="14"/>
  <c r="L285" i="14"/>
  <c r="L288" i="14"/>
  <c r="L287" i="14"/>
  <c r="L284" i="14"/>
  <c r="L283" i="14"/>
  <c r="L282" i="14"/>
  <c r="L281" i="14"/>
  <c r="L280" i="14"/>
  <c r="L279" i="14"/>
  <c r="L275" i="14"/>
  <c r="L276" i="14"/>
  <c r="L278" i="14"/>
  <c r="L274" i="14"/>
  <c r="L277" i="14"/>
  <c r="L273" i="14"/>
  <c r="L272" i="14"/>
  <c r="L271" i="14"/>
  <c r="L270" i="14"/>
  <c r="L269" i="14"/>
  <c r="L268" i="14"/>
  <c r="L267" i="14"/>
  <c r="L266" i="14"/>
  <c r="L261" i="14"/>
  <c r="L262" i="14"/>
  <c r="L263" i="14"/>
  <c r="L260" i="14"/>
  <c r="L259" i="14"/>
  <c r="L258" i="14"/>
  <c r="L265" i="14"/>
  <c r="L264" i="14"/>
  <c r="L256" i="14"/>
  <c r="L255" i="14"/>
  <c r="L250" i="14"/>
  <c r="L253" i="14"/>
  <c r="L254" i="14"/>
  <c r="L251" i="14"/>
  <c r="L249" i="14"/>
  <c r="L252" i="14"/>
  <c r="L248" i="14"/>
  <c r="L243" i="14"/>
  <c r="L244" i="14"/>
  <c r="L245" i="14"/>
  <c r="L246" i="14"/>
  <c r="L247" i="14"/>
  <c r="L242" i="14"/>
  <c r="L238" i="14"/>
  <c r="L236" i="14"/>
  <c r="L237" i="14"/>
  <c r="L232" i="14"/>
  <c r="L233" i="14"/>
  <c r="L240" i="14"/>
  <c r="L239" i="14"/>
  <c r="L241" i="14"/>
  <c r="L230" i="14"/>
  <c r="L231" i="14"/>
  <c r="L235" i="14"/>
  <c r="L234" i="14"/>
  <c r="L229" i="14"/>
  <c r="L228" i="14"/>
  <c r="L223" i="14"/>
  <c r="L226" i="14"/>
  <c r="L227" i="14"/>
  <c r="L225" i="14"/>
  <c r="L224" i="14"/>
  <c r="L222" i="14"/>
  <c r="L219" i="14"/>
  <c r="L218" i="14"/>
  <c r="L212" i="14"/>
  <c r="L208" i="14"/>
  <c r="L211" i="14"/>
  <c r="L210" i="14"/>
  <c r="L209" i="14"/>
  <c r="L217" i="14"/>
  <c r="L207" i="14"/>
  <c r="L206" i="14"/>
  <c r="L213" i="14"/>
  <c r="L216" i="14"/>
  <c r="L215" i="14"/>
  <c r="L214" i="14"/>
  <c r="L220" i="14"/>
  <c r="L205" i="14"/>
  <c r="L221" i="14"/>
  <c r="L204" i="14"/>
  <c r="L202" i="14"/>
  <c r="L203" i="14"/>
  <c r="L201" i="14"/>
  <c r="L199" i="14"/>
  <c r="L198" i="14"/>
  <c r="L200" i="14"/>
  <c r="L197" i="14"/>
  <c r="L196" i="14"/>
  <c r="L195" i="14"/>
  <c r="L194" i="14"/>
  <c r="L193" i="14"/>
  <c r="L192" i="14"/>
  <c r="L191" i="14"/>
  <c r="L190" i="14"/>
  <c r="L189" i="14"/>
  <c r="L184" i="14"/>
  <c r="L183" i="14"/>
  <c r="L182" i="14"/>
  <c r="L181" i="14"/>
  <c r="L180" i="14"/>
  <c r="L186" i="14"/>
  <c r="L188" i="14"/>
  <c r="L187" i="14"/>
  <c r="L185" i="14"/>
  <c r="L177" i="14"/>
  <c r="L173" i="14"/>
  <c r="L174" i="14"/>
  <c r="L175" i="14"/>
  <c r="L176" i="14"/>
  <c r="L171" i="14"/>
  <c r="L172" i="14"/>
  <c r="L169" i="14"/>
  <c r="L170" i="14"/>
  <c r="L178" i="14"/>
  <c r="L179" i="14"/>
  <c r="L168" i="14"/>
  <c r="L147" i="14"/>
  <c r="L150" i="14"/>
  <c r="L149" i="14"/>
  <c r="L148" i="14"/>
  <c r="L146" i="14"/>
  <c r="L145" i="14"/>
  <c r="L154" i="14"/>
  <c r="L156" i="14"/>
  <c r="L155" i="14"/>
  <c r="L166" i="14"/>
  <c r="L158" i="14"/>
  <c r="L157" i="14"/>
  <c r="L151" i="14"/>
  <c r="L153" i="14"/>
  <c r="L152" i="14"/>
  <c r="L133" i="14"/>
  <c r="L135" i="14"/>
  <c r="L138" i="14"/>
  <c r="L136" i="14"/>
  <c r="L137" i="14"/>
  <c r="L134" i="14"/>
  <c r="L140" i="14"/>
  <c r="L143" i="14"/>
  <c r="L144" i="14"/>
  <c r="L141" i="14"/>
  <c r="L142" i="14"/>
  <c r="L139" i="14"/>
  <c r="L159" i="14"/>
  <c r="L165" i="14"/>
  <c r="L163" i="14"/>
  <c r="L164" i="14"/>
  <c r="L161" i="14"/>
  <c r="L162" i="14"/>
  <c r="L160" i="14"/>
  <c r="L167" i="14"/>
  <c r="L129" i="14"/>
  <c r="L130" i="14"/>
  <c r="L121" i="14"/>
  <c r="L122" i="14"/>
  <c r="L123" i="14"/>
  <c r="L124" i="14"/>
  <c r="L126" i="14"/>
  <c r="L125" i="14"/>
  <c r="L119" i="14"/>
  <c r="L120" i="14"/>
  <c r="L132" i="14"/>
  <c r="L131" i="14"/>
  <c r="L128" i="14"/>
  <c r="L127" i="14"/>
  <c r="L118" i="14"/>
  <c r="L117" i="14"/>
  <c r="L116" i="14"/>
  <c r="L113" i="14"/>
  <c r="L112" i="14"/>
  <c r="L115" i="14"/>
  <c r="L114" i="14"/>
  <c r="L109" i="14"/>
  <c r="L108" i="14"/>
  <c r="L103" i="14"/>
  <c r="L102" i="14"/>
  <c r="L104" i="14"/>
  <c r="L105" i="14"/>
  <c r="L107" i="14"/>
  <c r="L106" i="14"/>
  <c r="L110" i="14"/>
  <c r="L111" i="14"/>
  <c r="L101" i="14"/>
  <c r="L100" i="14"/>
  <c r="L99" i="14"/>
  <c r="L95" i="14"/>
  <c r="L98" i="14"/>
  <c r="L97" i="14"/>
  <c r="L96" i="14"/>
  <c r="L94" i="14"/>
  <c r="L93" i="14"/>
  <c r="L89" i="14"/>
  <c r="L90" i="14"/>
  <c r="L91" i="14"/>
  <c r="L92" i="14"/>
  <c r="L88" i="14"/>
  <c r="L87" i="14"/>
  <c r="L74" i="14"/>
  <c r="L73" i="14"/>
  <c r="L85" i="14"/>
  <c r="L86" i="14"/>
  <c r="L76" i="14"/>
  <c r="L75" i="14"/>
  <c r="L84" i="14"/>
  <c r="L83" i="14"/>
  <c r="L82" i="14"/>
  <c r="L81" i="14"/>
  <c r="L80" i="14"/>
  <c r="L79" i="14"/>
  <c r="L77" i="14"/>
  <c r="L78" i="14"/>
  <c r="L72" i="14"/>
  <c r="L68" i="14"/>
  <c r="L67" i="14"/>
  <c r="L70" i="14"/>
  <c r="L69" i="14"/>
  <c r="L71" i="14"/>
  <c r="L63" i="14"/>
  <c r="L62" i="14"/>
  <c r="L65" i="14"/>
  <c r="L64" i="14"/>
  <c r="L66" i="14"/>
  <c r="L61" i="14"/>
  <c r="L55" i="14"/>
  <c r="L57" i="14"/>
  <c r="L56" i="14"/>
  <c r="L58" i="14"/>
  <c r="L60" i="14"/>
  <c r="L59" i="14"/>
  <c r="L48" i="14"/>
  <c r="L49" i="14"/>
  <c r="L46" i="14"/>
  <c r="L47" i="14"/>
  <c r="L44" i="14"/>
  <c r="L45" i="14"/>
  <c r="L53" i="14"/>
  <c r="L54" i="14"/>
  <c r="L51" i="14"/>
  <c r="L50" i="14"/>
  <c r="L52" i="14"/>
  <c r="L42" i="14"/>
  <c r="L43" i="14"/>
  <c r="L34" i="14"/>
  <c r="L31" i="14"/>
  <c r="L30" i="14"/>
  <c r="L24" i="14"/>
  <c r="L26" i="14"/>
  <c r="L27" i="14"/>
  <c r="L25" i="14"/>
  <c r="L23" i="14"/>
  <c r="L33" i="14"/>
  <c r="L32" i="14"/>
  <c r="L37" i="14"/>
  <c r="L40" i="14"/>
  <c r="L41" i="14"/>
  <c r="L36" i="14"/>
  <c r="L35" i="14"/>
  <c r="L38" i="14"/>
  <c r="L39" i="14"/>
  <c r="L28" i="14"/>
  <c r="L29" i="14"/>
  <c r="L22" i="14"/>
  <c r="L21" i="14"/>
  <c r="L20" i="14"/>
  <c r="L18" i="14"/>
  <c r="L19" i="14"/>
  <c r="L17" i="14"/>
  <c r="L16" i="14"/>
  <c r="L15" i="14"/>
  <c r="L14" i="14"/>
  <c r="L13" i="14"/>
  <c r="L12" i="14"/>
  <c r="L11" i="14"/>
  <c r="L9" i="14"/>
  <c r="L7" i="14"/>
  <c r="L8" i="14"/>
  <c r="L6" i="14"/>
  <c r="L981" i="14"/>
  <c r="L257" i="14"/>
  <c r="L474" i="14"/>
  <c r="B8" i="13"/>
  <c r="B25" i="13" s="1"/>
  <c r="C19" i="13" l="1"/>
  <c r="C36" i="13" s="1"/>
  <c r="C18" i="13"/>
  <c r="C35" i="13" s="1"/>
  <c r="C15" i="13"/>
  <c r="C32" i="13" s="1"/>
  <c r="C13" i="13"/>
  <c r="C30" i="13" s="1"/>
  <c r="C17" i="13"/>
  <c r="C34" i="13" s="1"/>
  <c r="C16" i="13"/>
  <c r="C33" i="13" s="1"/>
  <c r="C9" i="13"/>
  <c r="C26" i="13" s="1"/>
  <c r="C11" i="13"/>
  <c r="C28" i="13" s="1"/>
  <c r="C14" i="13"/>
  <c r="C31" i="13" s="1"/>
  <c r="C12" i="13"/>
  <c r="C29" i="13" s="1"/>
  <c r="C10" i="13"/>
  <c r="C27" i="13" s="1"/>
  <c r="T37" i="13"/>
  <c r="U37" i="13"/>
  <c r="V37" i="13"/>
  <c r="B56" i="13"/>
  <c r="G56" i="13"/>
  <c r="X9" i="13"/>
  <c r="X17" i="13"/>
  <c r="E37" i="13"/>
  <c r="J8" i="13"/>
  <c r="J12" i="13"/>
  <c r="H37" i="13"/>
  <c r="H56" i="13"/>
  <c r="F56" i="13"/>
  <c r="L20" i="13"/>
  <c r="T20" i="13"/>
  <c r="R20" i="13"/>
  <c r="I56" i="13"/>
  <c r="J14" i="13"/>
  <c r="J9" i="13"/>
  <c r="J13" i="13"/>
  <c r="J17" i="13"/>
  <c r="X14" i="13"/>
  <c r="F37" i="13"/>
  <c r="X11" i="13"/>
  <c r="X19" i="13"/>
  <c r="J16" i="13"/>
  <c r="X8" i="13"/>
  <c r="X16" i="13"/>
  <c r="X13" i="13"/>
  <c r="I37" i="13"/>
  <c r="J11" i="13"/>
  <c r="J15" i="13"/>
  <c r="J19" i="13"/>
  <c r="M20" i="13"/>
  <c r="U20" i="13"/>
  <c r="X10" i="13"/>
  <c r="X18" i="13"/>
  <c r="M37" i="13"/>
  <c r="X15" i="13"/>
  <c r="J10" i="13"/>
  <c r="J18" i="13"/>
  <c r="X12" i="13"/>
  <c r="D37" i="13"/>
  <c r="Q20" i="13"/>
  <c r="B20" i="13"/>
  <c r="B37" i="13" s="1"/>
  <c r="N20" i="13"/>
  <c r="G37" i="13"/>
  <c r="P20" i="13"/>
  <c r="S20" i="13"/>
  <c r="V20" i="13"/>
  <c r="O20" i="13"/>
  <c r="W20" i="13"/>
  <c r="S37" i="13"/>
  <c r="R37" i="13"/>
  <c r="E56" i="13"/>
  <c r="D56" i="13"/>
  <c r="K20" i="13"/>
  <c r="D20" i="13"/>
  <c r="E20" i="13"/>
  <c r="F20" i="13"/>
  <c r="G20" i="13"/>
  <c r="H20" i="13"/>
  <c r="I20" i="13"/>
  <c r="C8" i="13"/>
  <c r="J20" i="13" l="1"/>
  <c r="X20" i="13"/>
  <c r="C25" i="13"/>
  <c r="C20" i="13"/>
  <c r="C37" i="13" s="1"/>
  <c r="Q37" i="13" l="1"/>
  <c r="P37" i="13"/>
  <c r="O37" i="13"/>
  <c r="N3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tc={70F80344-D93F-467A-AD6F-87723C45B8DF}</author>
    <author>tc={1D98C4FB-11DB-4301-8B3F-0B52BA2A595C}</author>
    <author>tc={893C3522-108A-4A62-8F23-7167D21B9BBD}</author>
    <author>tc={0AF006B3-838F-482B-A82B-F641847CA280}</author>
    <author>tc={BC9973F1-0F3D-4B9D-B39D-A35A3AD006F8}</author>
    <author>tc={E3E161BA-EF59-4CC4-B797-A500FD3E8B40}</author>
    <author>tc={EA350D87-1DA6-4EE6-A8C8-7AA0DAFAD08C}</author>
    <author>tc={1240287B-4019-453F-B55A-66E882CE570F}</author>
    <author>tc={CDB11BC7-2856-4109-AC88-EDECF00E87D3}</author>
    <author>tc={5763EDC3-DCDD-48FD-8516-69FB20C50FC3}</author>
    <author>tc={52C73A37-7865-4646-BBE0-DABEBA889166}</author>
    <author>tc={90A0A331-30C0-4D48-91B9-49C0F176B7AE}</author>
    <author>tc={D93242A1-AB77-461F-9F41-9ED442F38BFC}</author>
  </authors>
  <commentList>
    <comment ref="A5" authorId="0" shapeId="0" xr:uid="{70F80344-D93F-467A-AD6F-87723C45B8D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district in which the agreement is based</t>
      </text>
    </comment>
    <comment ref="B5" authorId="1" shapeId="0" xr:uid="{00000000-0006-0000-0D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Agreement number as recorded on KCC Systems</t>
      </text>
    </comment>
    <comment ref="C5" authorId="2" shapeId="0" xr:uid="{00000000-0006-0000-0D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location of the agreement</t>
      </text>
    </comment>
    <comment ref="D5" authorId="3" shapeId="0" xr:uid="{00000000-0006-0000-0D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that the agreement was entered on KCC Systems</t>
      </text>
    </comment>
    <comment ref="E5" authorId="4" shapeId="0" xr:uid="{00000000-0006-0000-0D00-000005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used as the 'Signed and Sealed' date for IFS purposes</t>
      </text>
    </comment>
    <comment ref="F5" authorId="5" shapeId="0" xr:uid="{00000000-0006-0000-0D00-000008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IFS code used for each trigger. Based on MHCLG guidance</t>
      </text>
    </comment>
    <comment ref="G5" authorId="6" shapeId="0" xr:uid="{00000000-0006-0000-0D00-000009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A description of the Trigger</t>
      </text>
    </comment>
    <comment ref="H5" authorId="7" shapeId="0" xr:uid="{00000000-0006-0000-0D00-00000B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transaction status given to this contribution for IFS purposes</t>
      </text>
    </comment>
    <comment ref="I5" authorId="8" shapeId="0" xr:uid="{CDB11BC7-2856-4109-AC88-EDECF00E87D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transaction date for contributions that were received or spent during the financial year. Secured contributions retain the IFS sealed date</t>
      </text>
    </comment>
    <comment ref="J5" authorId="9" shapeId="0" xr:uid="{00000000-0006-0000-0D00-00000C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transaction amount given to this contribution for IFS purposes</t>
      </text>
    </comment>
    <comment ref="K5" authorId="10" shapeId="0" xr:uid="{00000000-0006-0000-0D00-00000D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amount of land involved for relevant triggers</t>
      </text>
    </comment>
    <comment ref="L5" authorId="11" shapeId="0" xr:uid="{00000000-0006-0000-0D00-00000E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Some agreements have many entries. Used for counting unique records.</t>
      </text>
    </comment>
    <comment ref="M5" authorId="12" shapeId="0" xr:uid="{D93242A1-AB77-461F-9F41-9ED442F38BFC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Additional information regarding this record</t>
      </text>
    </comment>
  </commentList>
</comments>
</file>

<file path=xl/sharedStrings.xml><?xml version="1.0" encoding="utf-8"?>
<sst xmlns="http://schemas.openxmlformats.org/spreadsheetml/2006/main" count="7559" uniqueCount="1770">
  <si>
    <t>District</t>
  </si>
  <si>
    <t>Trigger Description</t>
  </si>
  <si>
    <t>CA/13/01771</t>
  </si>
  <si>
    <t>CA/14/00535</t>
  </si>
  <si>
    <t>CA/14/02591</t>
  </si>
  <si>
    <t>CA/16/01975</t>
  </si>
  <si>
    <t>Received Date</t>
  </si>
  <si>
    <t>community-facilities</t>
  </si>
  <si>
    <t>education</t>
  </si>
  <si>
    <t>land</t>
  </si>
  <si>
    <t>other</t>
  </si>
  <si>
    <t>highways</t>
  </si>
  <si>
    <t>Agreement</t>
  </si>
  <si>
    <t>Land Amount</t>
  </si>
  <si>
    <t>IFS Sealed Date</t>
  </si>
  <si>
    <t>Location</t>
  </si>
  <si>
    <t>IFS Transaction Status</t>
  </si>
  <si>
    <t>secured</t>
  </si>
  <si>
    <t>spent</t>
  </si>
  <si>
    <t>allocated</t>
  </si>
  <si>
    <t>received</t>
  </si>
  <si>
    <t xml:space="preserve">Broadband </t>
  </si>
  <si>
    <t>IFS Amount</t>
  </si>
  <si>
    <t>IFS Trigger Type</t>
  </si>
  <si>
    <t>LAND AT BAKERS LANE CHARTHAM CANTERBURY</t>
  </si>
  <si>
    <t>POLO FARM SPORTS CLUB LITTLEBOURNE ROAD CANTERBURY CT3 4AF</t>
  </si>
  <si>
    <t>The Observatory, LAND AT HOLLOW LANE CANTERBURY</t>
  </si>
  <si>
    <t>LAND ADJACENT TO ASPINALL CLOSE BEKESBOURNE CT4 5DN</t>
  </si>
  <si>
    <t>social-care</t>
  </si>
  <si>
    <t>monitoring-fees</t>
  </si>
  <si>
    <t>broadband</t>
  </si>
  <si>
    <t>waste-services</t>
  </si>
  <si>
    <t>Ashford</t>
  </si>
  <si>
    <t>Canterbury</t>
  </si>
  <si>
    <t>Dartford</t>
  </si>
  <si>
    <t>Dover</t>
  </si>
  <si>
    <t>Folkestone and Hythe</t>
  </si>
  <si>
    <t>Gravesham</t>
  </si>
  <si>
    <t>Swale</t>
  </si>
  <si>
    <t>Thanet</t>
  </si>
  <si>
    <t>Tonbridge and Malling</t>
  </si>
  <si>
    <t>Tunbridge Wells</t>
  </si>
  <si>
    <t>Maidstone</t>
  </si>
  <si>
    <t>Sevenoaks</t>
  </si>
  <si>
    <t>Records</t>
  </si>
  <si>
    <t>Unique Agreements</t>
  </si>
  <si>
    <t>archaeology</t>
  </si>
  <si>
    <t>economic-development</t>
  </si>
  <si>
    <t>open-space-and-leisure</t>
  </si>
  <si>
    <t>flood-and-water-management</t>
  </si>
  <si>
    <t>transferred</t>
  </si>
  <si>
    <t>returned</t>
  </si>
  <si>
    <t>Total</t>
  </si>
  <si>
    <t>Summary of Counts</t>
  </si>
  <si>
    <t>Summary of Values</t>
  </si>
  <si>
    <t>Record Count</t>
  </si>
  <si>
    <t>Count by Transaction Type</t>
  </si>
  <si>
    <t>Count by Trigger Type</t>
  </si>
  <si>
    <t>Value by Transaction Type</t>
  </si>
  <si>
    <t>AS/13/00051</t>
  </si>
  <si>
    <t>AS/14/00362</t>
  </si>
  <si>
    <t>AS/14/00757</t>
  </si>
  <si>
    <t>AS/15/01496</t>
  </si>
  <si>
    <t>AS/13/00755</t>
  </si>
  <si>
    <t>AS/15/01671</t>
  </si>
  <si>
    <t>DOV/07/01081</t>
  </si>
  <si>
    <t>DOV/16/00136</t>
  </si>
  <si>
    <t>DA/05/00308</t>
  </si>
  <si>
    <t>DA/10/00770</t>
  </si>
  <si>
    <t>MA/13/01149</t>
  </si>
  <si>
    <t>MA/13/01702</t>
  </si>
  <si>
    <t>MA/13/01749</t>
  </si>
  <si>
    <t>MA/17/502072</t>
  </si>
  <si>
    <t>Before Commencement</t>
  </si>
  <si>
    <t>TW/14/506766</t>
  </si>
  <si>
    <t>TW/13/02885</t>
  </si>
  <si>
    <t>TW/08/00111</t>
  </si>
  <si>
    <t>CA/14/1230</t>
  </si>
  <si>
    <t>Summary by Service</t>
  </si>
  <si>
    <t>Service</t>
  </si>
  <si>
    <t>PARK HOUSE &amp; PARK LODGE KINGSWOOD ROAD TUNBRIDGE WELLS</t>
  </si>
  <si>
    <t>KNIGHTS PARK KNIGHTS WAY TUNBRIDGE WELLS TN2 3UW</t>
  </si>
  <si>
    <t>MASCALLS GRANGE MASCALLS COURT FARM MASCALLS COURT ROAD PADDOCK WOOD TONBRIDGE</t>
  </si>
  <si>
    <t>LANGLEY PARK MAIDSTONE</t>
  </si>
  <si>
    <t>Hermitage Park LAND TO THE EAST OF THE OLD HERMITAGE HERMITAGE LANE MAIDSTONE (East of Hermitage Lane)</t>
  </si>
  <si>
    <t>'Forstal Meadow', SITE H1 (60) FORSTAL LANE COXHEATH KENT</t>
  </si>
  <si>
    <t>LAND ON THE SOUTH SIDE SINGLEDGE LANE WHITFIELD CT16 3ER</t>
  </si>
  <si>
    <t>EBBSFLEET GREEN NORTHFLEET WEST SUBSTATION SOUTHFLEET RD SWANSCOMBE</t>
  </si>
  <si>
    <t>Latham Place, LAND WEST OF DARENTH ROAD (INC LAND AT CLUBS PIT) DARENTH ROAD DARENTH DARTFORD</t>
  </si>
  <si>
    <t>HOWE BARRACKS LITTLEBOURNE ROAD CANTERBURY CT1 1JU</t>
  </si>
  <si>
    <t>SW/15/504264</t>
  </si>
  <si>
    <t>LAND AT PERRY COURT LONDON ROAD FAVERSHAM ME13 8YA</t>
  </si>
  <si>
    <t>SW/16/508643</t>
  </si>
  <si>
    <t>Secondary Education - Abbey School Faversham Phase 2 - 2 of 2 - prior 52nd occupation</t>
  </si>
  <si>
    <t>Tylman Place, LAND NORTH OF GRAVENEY ROAD FAVERSHAM</t>
  </si>
  <si>
    <t>CA/07/00632</t>
  </si>
  <si>
    <t>DOV/10/01065</t>
  </si>
  <si>
    <t>SH/15/0164</t>
  </si>
  <si>
    <t>GR20141214</t>
  </si>
  <si>
    <t>GR20200343</t>
  </si>
  <si>
    <t>MA/14/00475</t>
  </si>
  <si>
    <t>MA/14/502010</t>
  </si>
  <si>
    <t>MA/16/507035</t>
  </si>
  <si>
    <t>MA/17/501449</t>
  </si>
  <si>
    <t>MA/17/504754</t>
  </si>
  <si>
    <t>TW/20/00330</t>
  </si>
  <si>
    <t>TW/20/01306</t>
  </si>
  <si>
    <t xml:space="preserve">Community Learning - Gravesend AEC - prior to commencement </t>
  </si>
  <si>
    <t>Primary Education- Headcorn Primary School - prior to 50% occupation</t>
  </si>
  <si>
    <t xml:space="preserve">Libraries - Margate Library additional resources </t>
  </si>
  <si>
    <t xml:space="preserve">Libraries - Larkfield Library enhancement and bookstock 1 of 2 </t>
  </si>
  <si>
    <t xml:space="preserve">Community Learning - Tonbridge AEC additional equipment </t>
  </si>
  <si>
    <t xml:space="preserve">Libraries - Tunbridge Wells Cultural Hub Libs/AE &amp; Social Care </t>
  </si>
  <si>
    <t>Secondary Education - expansion of Skinner School</t>
  </si>
  <si>
    <t>105 SEA STREET HERNE BAY KENT CT6 8QU</t>
  </si>
  <si>
    <t>transport-and-travel</t>
  </si>
  <si>
    <t>LAND NE SANDWICH ROAD SHOLDEN NR DOVER</t>
  </si>
  <si>
    <t>LAND OPPOSITE DORLAND ,BOUNDED BY COCKREED LANE AND ROLFE LANE COCKREED LANE NEW ROMNEY</t>
  </si>
  <si>
    <t>"Watermans Park", LAND AT COLDHARBOUR ROAD GRAVESEND</t>
  </si>
  <si>
    <t>The Charter Land At Market Square And Horn Yard Car Parks New Swan Yard Gravesend DA12 2EN</t>
  </si>
  <si>
    <t>LAND ADJACENT TO 103 EYHORNE STREET HOLLINGBOURNE</t>
  </si>
  <si>
    <t>'Dickens Gate', HEN &amp; DUCKHURST FARM MARDEN ROAD STAPLEHURST KENT TN12 OPD</t>
  </si>
  <si>
    <t>"Saxon Chase", GIBBS HILL FARM GRIGG LANE HEADCORN KENT TN27 9LY</t>
  </si>
  <si>
    <t>"Bicknor Woods" LAND NORTH OF BICKNOR WOOD SUTTON ROAD MAIDSTONE</t>
  </si>
  <si>
    <t>'Russet Grove', MARDEN CRICKET AND HOCKEY CLUB STANLEY ROAD MARDEN TONBRIDGE KENT</t>
  </si>
  <si>
    <t>Land east of Hermitage Lane</t>
  </si>
  <si>
    <t>Tibbs Court Farm Tibbs Court Lane Brenchley Tonbridge Kent TN12 7AH</t>
  </si>
  <si>
    <t>Second Phase 2 Holly Farm Hawkenbury Farm Hawkenbury Road Royal Tunbridge Wells Kent TN3 9AD</t>
  </si>
  <si>
    <t>HALDEN FIELD TENTERDEN ROAD ROLVENDEN</t>
  </si>
  <si>
    <t>'Downs View', LAND NORTH EAST OF KELSTON CHURCHFIELD WAY WYE</t>
  </si>
  <si>
    <t>LAND SW RECREATION GROUND ROAD AND SMALLHYTHE ROAD TENTERDEN</t>
  </si>
  <si>
    <t>Primary Education</t>
  </si>
  <si>
    <t>Secondary Education</t>
  </si>
  <si>
    <t>Sourced from KCC's Single Monitoring System and correlated with District colleagues</t>
  </si>
  <si>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The received total will be slightly different than that reported in the IFS due to a range of reporting factors including extraction processes from KCC Finance systems and the nature of indexation on a case by case basis. All received money is allocated to a project</t>
    </r>
  </si>
  <si>
    <r>
      <rPr>
        <b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The spent total will be slightly different than that reported in the IFS due to a range of reporting factors including extraction processes from KCC Finance systems and exact amounts available to spend on a case by case basis</t>
    </r>
  </si>
  <si>
    <r>
      <rPr>
        <b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KCC records s106 agreements involving expanding school capacity as financial sums. Therefore these figures are a conversion based on the current cost estimates of providing a school place in Kent.</t>
    </r>
  </si>
  <si>
    <t>CA/20/01946</t>
  </si>
  <si>
    <t>CA/17/01866</t>
  </si>
  <si>
    <t>TW/20/01807</t>
  </si>
  <si>
    <t>TM/19/01108</t>
  </si>
  <si>
    <t>AS/20/00604</t>
  </si>
  <si>
    <t>TH/19/1162</t>
  </si>
  <si>
    <t>SW/17/505711</t>
  </si>
  <si>
    <t>2022/000377</t>
  </si>
  <si>
    <t>AS/14/01420</t>
  </si>
  <si>
    <t>AS/16/01722</t>
  </si>
  <si>
    <t>AS/17/00258</t>
  </si>
  <si>
    <t>AS/18/00652</t>
  </si>
  <si>
    <t>CA/14/02554</t>
  </si>
  <si>
    <t>CA/18/02299</t>
  </si>
  <si>
    <t>DOV/17/00826</t>
  </si>
  <si>
    <t>EDC/17/0038</t>
  </si>
  <si>
    <t>MA/13/2079</t>
  </si>
  <si>
    <t>MA/14/502973</t>
  </si>
  <si>
    <t>MA/14/506738</t>
  </si>
  <si>
    <t>MA/15/509015</t>
  </si>
  <si>
    <t>MA/15/510186</t>
  </si>
  <si>
    <t>MA/17/501778</t>
  </si>
  <si>
    <t>SH/11/1156</t>
  </si>
  <si>
    <t>SW/14/0045</t>
  </si>
  <si>
    <t>SW/14/0257</t>
  </si>
  <si>
    <t>SW/18/503697</t>
  </si>
  <si>
    <t>TH/15/0770</t>
  </si>
  <si>
    <t>TH/17/1763</t>
  </si>
  <si>
    <t>TM/01/02746</t>
  </si>
  <si>
    <t>TM/18/01013</t>
  </si>
  <si>
    <t>TW/14/504140</t>
  </si>
  <si>
    <t>TW/17/00756</t>
  </si>
  <si>
    <t>TW/17/03480</t>
  </si>
  <si>
    <t>TW/18/02165</t>
  </si>
  <si>
    <t>TW/18/02618</t>
  </si>
  <si>
    <t>AS/02/01565</t>
  </si>
  <si>
    <t>AS/05/01798</t>
  </si>
  <si>
    <t>AS/12/00052</t>
  </si>
  <si>
    <t>CA/10/00375</t>
  </si>
  <si>
    <t>DA/05/00573</t>
  </si>
  <si>
    <t>DOV/05/01271</t>
  </si>
  <si>
    <t>DOV/06/00353</t>
  </si>
  <si>
    <t>DOV/08/01306</t>
  </si>
  <si>
    <t>GR20060086</t>
  </si>
  <si>
    <t>GR20110429</t>
  </si>
  <si>
    <t>MA/08/00902</t>
  </si>
  <si>
    <t>MA/13/01523</t>
  </si>
  <si>
    <t>MA/16/507471</t>
  </si>
  <si>
    <t>SH/09/0382</t>
  </si>
  <si>
    <t>SW/09/0756</t>
  </si>
  <si>
    <t>TH/07/0198</t>
  </si>
  <si>
    <t>TH/18/0122</t>
  </si>
  <si>
    <t>TM/03/03415</t>
  </si>
  <si>
    <t>TW/07/04057</t>
  </si>
  <si>
    <t>TW/11/03812</t>
  </si>
  <si>
    <t>TW/13/00070</t>
  </si>
  <si>
    <t>Social Services - Southfields - Ashford GDP</t>
  </si>
  <si>
    <t xml:space="preserve">Secondary Education - Homewood - 5th Dandara - on 100th occupation </t>
  </si>
  <si>
    <t>Secondary Education - Homewood Modulars - 2 of 4 - upon 40th Occupation</t>
  </si>
  <si>
    <t>Youth Services - Ashford North YC Expansion &amp; Equipment - 1 of 2 - 50% upon 25% occupation</t>
  </si>
  <si>
    <t>Adult Education - Ashford AEC- IT dongles, projector and tablets - 1 of 2 - 50% upon 25% occupation</t>
  </si>
  <si>
    <t>Secondary Education - Highworth - Phase 2 - 2 of 2 - bal 50% opon 50% occupation</t>
  </si>
  <si>
    <t>Secondary Education - Highworth - Phase 2 - 1 of 2 - 50% upon 25% occupation</t>
  </si>
  <si>
    <t xml:space="preserve">Libraries - Herne Bay Library Bookstock - payment due prior to 1st occupation </t>
  </si>
  <si>
    <t xml:space="preserve">Community Learning - Local Education Centres additional resources </t>
  </si>
  <si>
    <t>Secondary Education - new Sec Sch places at Herne Bay High Sch</t>
  </si>
  <si>
    <t xml:space="preserve">Libraries - Herne Bay Library  additional resources </t>
  </si>
  <si>
    <t xml:space="preserve">Primary Education - new 2 fe Primary School at Herne Bay </t>
  </si>
  <si>
    <t xml:space="preserve">Waste - HWRC expansion facilities </t>
  </si>
  <si>
    <t xml:space="preserve">Social Care - Social Care 5 Key Areas </t>
  </si>
  <si>
    <t>Primary Education - Dartford Bridge Primary</t>
  </si>
  <si>
    <t xml:space="preserve">Primary Education - Lydden Primary Phase 2 </t>
  </si>
  <si>
    <t>Adult Education - Victoria Centre - 1 of 2 - prior 150th occupation</t>
  </si>
  <si>
    <t>Youth Services - Northfleet Yth Centre - 2nd 50% PH2 Persimmon</t>
  </si>
  <si>
    <t>Youth Services - Northfleet Yth Centre - Bovis PH1 - 2nd 50% prior to 50% occupation</t>
  </si>
  <si>
    <t>Primary Education - St George's PS - Bovis PH2 - 2nd 50% on 50% occupation</t>
  </si>
  <si>
    <t>Youth Servcies - Northfleet Yth Centre - Bovis PH2 - 1st 50% prior 1st occuaption</t>
  </si>
  <si>
    <t>Youth Services - Northfleet Yth Centre - 1st 50% PH3 - 1 of 2 Persimmon</t>
  </si>
  <si>
    <t>Youth Services - Northfleet Yth Centre - 2nd 50% PH3 - 2 of 2 Persimmon</t>
  </si>
  <si>
    <t>Secondary Education - St George's 1FE - Bovis PH2 - 2nd 50% on 50% occupation</t>
  </si>
  <si>
    <t xml:space="preserve">Libraries - Kent History &amp; Library Centre - 1 of 2 - 50% contribution upon 20th occupation </t>
  </si>
  <si>
    <t xml:space="preserve">Libraries - Kent History &amp; Library Centre - 2 of 2 -bal upon 40th occupation </t>
  </si>
  <si>
    <t xml:space="preserve">Primary Education - Headcorn Primary PH2 - 2 of 2 bal 50%  prior to 96th Occupation </t>
  </si>
  <si>
    <t xml:space="preserve">Libraries -Staplehurst Library Bookstock- 2 of 2 bal 50% prior to 92nd Occupation </t>
  </si>
  <si>
    <t>Commencement of Development</t>
  </si>
  <si>
    <t xml:space="preserve">PROW - Footpath ZR118 </t>
  </si>
  <si>
    <t xml:space="preserve">PROW - Extension of ZR120 </t>
  </si>
  <si>
    <t xml:space="preserve">PROW - Extension of ZR121 </t>
  </si>
  <si>
    <t>Primary Education- Teynham Primary School phase 1 - 1 of 2- 50% prior 1st occupation</t>
  </si>
  <si>
    <t>Social Care - Specialist care accommodation</t>
  </si>
  <si>
    <t>Primary Education - Birchington PS 1 - prior 6th occupation</t>
  </si>
  <si>
    <t xml:space="preserve">Social Care - Social Care 5 Key areas </t>
  </si>
  <si>
    <t>Libraries - Snodland Library Enhancement</t>
  </si>
  <si>
    <t xml:space="preserve">Secondary Education - Judd Phase 1 expansion </t>
  </si>
  <si>
    <t xml:space="preserve">Libraries - Hadlow &amp; Tonbridge Libraries </t>
  </si>
  <si>
    <t>Prior to occupation</t>
  </si>
  <si>
    <t xml:space="preserve">Primary Land - new Aylesford Primary School land acquisition 1 of 2 </t>
  </si>
  <si>
    <t xml:space="preserve">Primary Land - new Aylesford Primary School land acquisition 2 of 2 </t>
  </si>
  <si>
    <t xml:space="preserve">Primary Education - new Aylesford Primary School 1 of 2 </t>
  </si>
  <si>
    <t xml:space="preserve">Primary Education - new Aylesford Primary School 2 of 2 </t>
  </si>
  <si>
    <t xml:space="preserve">Libraries - Tonbridge Library additional services </t>
  </si>
  <si>
    <t>Primary Education - Hawkhurst PS Enhancement - 3 of 3 - Prior 14th occupation</t>
  </si>
  <si>
    <t>50% before commencement of Development</t>
  </si>
  <si>
    <t xml:space="preserve">Waste - Tunbridge Wells WTS &amp; HWRC expansion </t>
  </si>
  <si>
    <t xml:space="preserve">Primary Education - Cranbrook Primary School enlargement </t>
  </si>
  <si>
    <t xml:space="preserve">Libraries - Tunbridge Wells Cultural Hub Libs, AE &amp; Social Care </t>
  </si>
  <si>
    <t>on or before commencement of Development</t>
  </si>
  <si>
    <t xml:space="preserve">Conford Court, Cornford Lane, Tunbridge Wells </t>
  </si>
  <si>
    <t>'Appledore Green', LAND SOUTH AND EAST OF TILDEN GILL ROAD TENTERDEN</t>
  </si>
  <si>
    <t>LAND BETWEEN HINXHILL ROAD AND HYTHE ROAD WILLESBOROUGH KENT</t>
  </si>
  <si>
    <t>'The Maltings', LAND AT REAR OF ROSE COTTAGE FARM NORTH STREET BIDDENDEN</t>
  </si>
  <si>
    <t xml:space="preserve">Bridgefield Land south of Park Farm East Hamstreet Bypass Kingsnorth Kent </t>
  </si>
  <si>
    <t xml:space="preserve"> Land south west of Recreation Ground Road and north and east, Smallhythe Road, Tenterden</t>
  </si>
  <si>
    <t>BAT &amp; BALL CAR PARK SITE ST LAWRENCE CRICKET GROUND OLD DOVER ROAD CANTERBURY CT1 3NZ</t>
  </si>
  <si>
    <t>46 CENTRAL PARADE HERNE BAY CT6 5HZ</t>
  </si>
  <si>
    <t>LAND AT HILLBOROUGH SWEECHBRIDGE ROAD  HERNE BAY</t>
  </si>
  <si>
    <t xml:space="preserve">Eddington Park Herne Bay Golf Club Thanet Way Herne Bay CT6 7PG </t>
  </si>
  <si>
    <t>Eddington Park Herne Bay Golf Club Thanet Way Herne Bay CT6 7PG</t>
  </si>
  <si>
    <t>LAND AT SITE OF EVERARDS  THE WHARF  STATION ROAD  GREENHITHE</t>
  </si>
  <si>
    <t>FORMER ASTOR PS &amp; LAND &amp; BUILDINGS AT REAR ASTOR AVE  DOVER</t>
  </si>
  <si>
    <t>151-153 FOLKESTONE ROAD  DOVER</t>
  </si>
  <si>
    <t>SITE ADJOINING &amp; LAND R/O 94 CRABBLE HILL DOVER</t>
  </si>
  <si>
    <t>'Lynwood Green' WEIGHSIDE HOUSE SANDWICH ROAD WHITFIELD CT16 3JX</t>
  </si>
  <si>
    <t>CHRISTIAN FIELDS GRAVESEND</t>
  </si>
  <si>
    <t>SITE OF FORMER KENT &amp; ESSEX PH 98 OLD ROAD WEST GRAVESEND DA11 OLR</t>
  </si>
  <si>
    <t>LAND R/O MAIDSTONE FIRE STATION LOOSE ROAD MAIDSTONE</t>
  </si>
  <si>
    <t>LD NORTH OF SUTTON ROAD OTHAM  (REDROW) (THE COPPICE)</t>
  </si>
  <si>
    <t>'Oakapple Place', LAND ADJACENT OAKAPPLE LANE MAIDSTONE</t>
  </si>
  <si>
    <t>WESTWOOD LAND AT HAM LANE LENHAM ME17 2PZ</t>
  </si>
  <si>
    <t>The Sycamores, LAND AT BARTY FARM ROUNDWELL BEARSTED ME14 4HN</t>
  </si>
  <si>
    <t>'Rosewood', LAND SOUTH OF SUTTON ROAD LANGLEY KENT</t>
  </si>
  <si>
    <t>LAND ADJOINING ROYAL ENGINEERS ROAD ADJ SPRINGFIELD PARK MAIDSTONE ME14 2LP</t>
  </si>
  <si>
    <t>"The Wickets" LAND WEST OF ECLIPSE PARK SITTINGBOURNE ROAD MAIDSTONE KENT ME14 3EN</t>
  </si>
  <si>
    <t>TERLINGHAM VILLAGE PHASE 3b PAGE ROAD, HAWKINGE</t>
  </si>
  <si>
    <t>LAWRENCE HOUSE, 15 ST MARKS CLOSE, MILITARY ROAD FOLKESTONE, CT20 3LY</t>
  </si>
  <si>
    <t>IWADE PHASE 8 IWADE SITTINGBOURNE</t>
  </si>
  <si>
    <t>'Kingsmead', LAND EAST OF LOVE LANE FAVERSHAM ME13 8JB</t>
  </si>
  <si>
    <t>Faversham Lakes  HAM ROAD OARE FAVERSHAM</t>
  </si>
  <si>
    <t xml:space="preserve">LAND AT WISES LANE BORDEN KENT ME10 1GD </t>
  </si>
  <si>
    <t xml:space="preserve">'Blossom Grove', land at Station Road Teynham ME9 9SY </t>
  </si>
  <si>
    <t>2-4 SURREY ROAD, MARGATE</t>
  </si>
  <si>
    <t>LAND REAR OF MANOR HILL AND HERITAGE PARK MANOR ROAD ST NICHOLAS CT7 0NY</t>
  </si>
  <si>
    <t>Manston Court Bungalows, 5 Manston Road, Manston, Ramsgate</t>
  </si>
  <si>
    <t>Land Adjacent to 15 Southall Close, Minster, Ramsgate</t>
  </si>
  <si>
    <t>Newington County Primary Infants School Melbourne Avenue RAMSGATE Kent CT12 6JS</t>
  </si>
  <si>
    <t>HOLBOROUGH QUARRY/ HOLBOROUGH LAKES  SNODLAND</t>
  </si>
  <si>
    <t>LEYBOURNE PARK FORMER FRANTSHACH SITE NEW HYTHE LANE LARKFIELD</t>
  </si>
  <si>
    <t xml:space="preserve">Land East of King Hill West Malling Kent </t>
  </si>
  <si>
    <t>1 - 4 River Walk Tonbridge Kent</t>
  </si>
  <si>
    <t>THE LITTEN TREE PUBLIC HOUSE, 39-45 GROSVENOR ROAD</t>
  </si>
  <si>
    <t>SITE OF 1-38 ROPERS GATE &amp; 26-60 SUMMERVALE ROAD TUNBRIDGE WELLS - RAMSLYE OFF ERIDGE ROAD/SEVENOAKS ROAD (ROPERS GATE) TUNBRIDGE WELLS</t>
  </si>
  <si>
    <t>OS PLOT 6447 ADJ DORMERS 12 BAYHAM ROAD TUNBRIDGE WELLS</t>
  </si>
  <si>
    <t>CHURCH FARM AND LAND AT CHURCH ROAD PADDOCK WOOD TONBRIDGE</t>
  </si>
  <si>
    <t>STURGEONS 32-34 HENWOOD GREEN ROAD PEMBURY ROYAL TUNBRIDGE WELLS KENT</t>
  </si>
  <si>
    <t>MASCALLS FARM PADDOCK WOOD</t>
  </si>
  <si>
    <t>Heartenoak Meadows',Land to the East of Heartenoak Road Hawkhurst TN18 5EX</t>
  </si>
  <si>
    <t xml:space="preserve">Land between Speldhurst Road and Bright Ridge Southborough Tunbridge Wells </t>
  </si>
  <si>
    <t>Land Adjacent To Hornbeam Avenue Southborough Tunbridge Wells Kent</t>
  </si>
  <si>
    <t>IFS Transaction Date</t>
  </si>
  <si>
    <t>Notes</t>
  </si>
  <si>
    <t>2022-23 Summary</t>
  </si>
  <si>
    <t>These tables summarise the data found on the 'KCC Contributions 2022-23' tab. This data relates to all KCC contributions from s106 agreements processed during 2022/23</t>
  </si>
  <si>
    <t>This table details all S106 contributions from agreements that were processed during 2022/23</t>
  </si>
  <si>
    <t>S106 Secured Contributions processed during 2022/23</t>
  </si>
  <si>
    <t>AS/01/01155</t>
  </si>
  <si>
    <t>Park Farm Land, at Parcel 27 Park Farm&amp; East of A2070</t>
  </si>
  <si>
    <t>Education</t>
  </si>
  <si>
    <t>Secondary Education - John Wallis - TW additional in excess of 718 qualifying dwellings</t>
  </si>
  <si>
    <t>Spent</t>
  </si>
  <si>
    <t>Repton Park Fmr Rowcroft &amp; Templar Barracks Templar Way Ashford</t>
  </si>
  <si>
    <t>Secondary Education - John Wallis - 6th Payment</t>
  </si>
  <si>
    <t xml:space="preserve">Secondary Education - The Towers Secondary - 600 occupations 2nd trigger </t>
  </si>
  <si>
    <t>The Old Railway Woks Newtown Works Newtown Road Ashford</t>
  </si>
  <si>
    <t>Social-Care</t>
  </si>
  <si>
    <t>Social Services - Home Bridge Recuperative Care Centre</t>
  </si>
  <si>
    <t>AS/05/01930</t>
  </si>
  <si>
    <t>Pattisons Farm Hamlet Redevelopment of Aldington Ashford</t>
  </si>
  <si>
    <t>Community-Facilities</t>
  </si>
  <si>
    <t>Youth - DCSM identified additional youth work within Ashford</t>
  </si>
  <si>
    <t>AS/10/00715</t>
  </si>
  <si>
    <t>Beaver Road School, St Stephens Walk, Ashford ,Kent</t>
  </si>
  <si>
    <t xml:space="preserve">Adult Education - Asylum Seeking Learners Outreach Services -  Adult Education - Indexation </t>
  </si>
  <si>
    <t>Former Chilham Saw Mills, Ashford Road, Chilham, Canterbury. CT4 8EE</t>
  </si>
  <si>
    <t>Youth Services - DCSM additional youth work within Ashford</t>
  </si>
  <si>
    <t>AS/12/00882</t>
  </si>
  <si>
    <t>Phoenix Community Primary School, Belmont Road, Kennington, Ashford</t>
  </si>
  <si>
    <t>Adult Education - Asylum Seeking Learners Outreach Services - 3rd &amp; 6th occupation</t>
  </si>
  <si>
    <t>Saxon Woods Land West of Bourne Lane &amp; North East of Lancaster Close, Hamstreet</t>
  </si>
  <si>
    <t>Youth - DCSM identified additional youth wok within Ashford</t>
  </si>
  <si>
    <t>Halden Field, Tenterden Road, Rolvenden</t>
  </si>
  <si>
    <t>Adult Education - Asylum Seeking Learners Outreach Services - 1 of 4 - Phase 1 on 25% occupation</t>
  </si>
  <si>
    <t>Adult Education - Asylum Seeking Learners Outreach Services - 2 of 4 - Phase 1 on 50% occupation</t>
  </si>
  <si>
    <t>Adult Education - Asylum Seeking Learners Outreach Services - 3 of 4 - Phase 2 on 25% occupation</t>
  </si>
  <si>
    <t>Libraries - Management System Contribution - 1 of 4 - Phase 1 on 25% occupation</t>
  </si>
  <si>
    <t>AS/13/00949</t>
  </si>
  <si>
    <t>Homebridge Recuperative Care Centre, Farrow Court, Stanhope, Ashford</t>
  </si>
  <si>
    <t>Adult Education - Asylum Seeking Learners Outreach Services - 1st occupation of phase 1</t>
  </si>
  <si>
    <t>Adult Education - Asylum Seeking Learners Outreach Services - 1st occupation of phase 2</t>
  </si>
  <si>
    <t>Adult Education - Asylum Seeking Learners Outreach Services - 1st occupation of phase 3</t>
  </si>
  <si>
    <t>AS/14/00254</t>
  </si>
  <si>
    <t>SHADOXHURST GARAGE WOODCHURCH ROAD SHADOXHURST</t>
  </si>
  <si>
    <t>Secondary Education - John Wallis</t>
  </si>
  <si>
    <t>Primary Education - Lady Joanna Thornhill Primary</t>
  </si>
  <si>
    <t>Adult Education - Refurb at Tenterden - 4th Dandara - on 80th occupation Remaining Owner's Land</t>
  </si>
  <si>
    <t>Adult Education - Refurb at Tenterden- 4th Taylor Wimpey - on 80th occupation on Fourth Owners Land</t>
  </si>
  <si>
    <t>Adult Education - additional classes in Tenterden - 3 of 4 - upon 60th Occupation</t>
  </si>
  <si>
    <t>Received</t>
  </si>
  <si>
    <t>Libraries - Tenterden Library Bookstock - 3 of 4 -  upon 60th Occupation</t>
  </si>
  <si>
    <t>Primary Education - Tenterden Infant Sch  - 3 of 4 - upon 60th Occupation</t>
  </si>
  <si>
    <t>Secondary Education - Homewood Modulars - 3 of 4 - upon 60th Occupation</t>
  </si>
  <si>
    <t>Social Services - Tenterden Day Centre - 3 of 4 - upon 60th Occupation</t>
  </si>
  <si>
    <t>Youth Services - Tenterden Youth Project Programme - 3 of 4 - upon 60th Occupation</t>
  </si>
  <si>
    <t>Berberis Place, LAND REAR OF KINGS HEAD WOODCHURCH ROAD BETHERSDEN ASHFORD KENT TN26 3AU</t>
  </si>
  <si>
    <t>Primary Education - John Wesley Primary Expansion - 1 of 2 - 50% prior to 25% occupation</t>
  </si>
  <si>
    <t>Primary Education - John Wesley Primary Expansion - 2 of 2 -  bal 50%  prior to 50% occupation</t>
  </si>
  <si>
    <t>AS/15/01550</t>
  </si>
  <si>
    <t>HIGHMEAD HOUSE HYTHE ROAD WILLESBOROUGH TN24 ONE</t>
  </si>
  <si>
    <t xml:space="preserve">Adult Education - Ashford AEC IT equipment  - 1 of 2 - 50% prior to 14th Occupation </t>
  </si>
  <si>
    <t xml:space="preserve">Adult Education - Ashford AEC IT equipment  - 2 of 2 - bal 50% prior to 21st occupation </t>
  </si>
  <si>
    <t>Libraries -  bookstock in Ashford Borough - 1 of 2 - 50 % prior to 14th occupation</t>
  </si>
  <si>
    <t>Libraries -  bookstock in Ashford Borough - 2 of 2 - bal 50% prior to 21st occupation</t>
  </si>
  <si>
    <t xml:space="preserve">Primary Education -Willesborough PS additional classes - 1 of 2 - 50% prior to 14th occupation </t>
  </si>
  <si>
    <t>Primary Education -Willesborough PS additional classes - 2 of 2 - bal 50% prior to 21st occupation</t>
  </si>
  <si>
    <t>Secondary Education - Highworth - Phase 2 - 1 of 2 - 50% prior to 14th occupation</t>
  </si>
  <si>
    <t>Secondary Education - Highworth - Phase 2 - 2 of 2 - bal 50% prior to 21st occupation</t>
  </si>
  <si>
    <t>Social Services - Age UK Farrow Court -  2of 2 - bal 50% prior to 21st occupation</t>
  </si>
  <si>
    <t xml:space="preserve">Social Services - Age UK Farrow Court - 1 of 2 - 50% prior to 14th occupation </t>
  </si>
  <si>
    <t xml:space="preserve">Youth Services - Ashford North YC Expansion &amp; Equipment - 1 of 2 - 50% prior to 14th occupation </t>
  </si>
  <si>
    <t>Youth Services - Ashford North YC Expansion &amp; Equipment - 2 of 2 - bla 50% prior to 21st occupation</t>
  </si>
  <si>
    <t>HIGHMEAD HOUSE HYTHE ROAD WILLESBOROUGH TN24</t>
  </si>
  <si>
    <t>Riverside Park FORMER POWERGEN SITE VICTORIA ROAD ASHFORD</t>
  </si>
  <si>
    <t>Primary Education-Repton Park 2-Occupation of first plot 5 Dwelling</t>
  </si>
  <si>
    <t>Secondary Education - Highworth 3 classroom expansion - Occupation of first plot 5 Dwelling</t>
  </si>
  <si>
    <t>AS/16/00981</t>
  </si>
  <si>
    <t>FORMER TRAVIS PERKINS (NORTH) VICTORIA CRESCENT ASHFORD</t>
  </si>
  <si>
    <t>Libraries - Ashford Librry Bookstock</t>
  </si>
  <si>
    <t>AS/16/00986</t>
  </si>
  <si>
    <t>FORMER TRAVIS PERKINS (SOUTH) VICTORIA CRESCENT ASHFORD</t>
  </si>
  <si>
    <t>Libraries - Ashford Library</t>
  </si>
  <si>
    <t>AS/16/01157</t>
  </si>
  <si>
    <t>'Victoria Point', FORMER PLEDGES MILL AND SOUTH KENT COLLEGE SITE AND LAND SOUTH OF JUNCTION OF BEAVER ROAD AND VICTORIA ROAD ASHFORD KENT</t>
  </si>
  <si>
    <t xml:space="preserve">Secondary Education - Highworth 3 classroom expansion </t>
  </si>
  <si>
    <t>AS/16/01412</t>
  </si>
  <si>
    <t>Saxon Heights, LAND BETWEEN ALDINGTON FRESH FOODS AND BROCKENHURST ROMAN ROAD ALDINGTON</t>
  </si>
  <si>
    <t xml:space="preserve">Libraries - Ashford Library - 1 of 2 - 50% upon 25% occupation </t>
  </si>
  <si>
    <t xml:space="preserve">Libraries - Ashford Library - 2 of 2 - bal 50%  upon 50% occupation </t>
  </si>
  <si>
    <t>AS/16/01841</t>
  </si>
  <si>
    <t>Chequers Green LAND BETWEEN THE HOLLIES AND PARK FARM CLOSE WOODCHURCH ROAD SHADOXHURST KENT</t>
  </si>
  <si>
    <t>Primary Education - John Wesley Primary Expansion - 1 of 2 - 50 % upon 3rd occupation</t>
  </si>
  <si>
    <t>Primary Education - John Wesley Primary Expansion - 2 of 2 - bal 50% upon 6th occupation</t>
  </si>
  <si>
    <t>AS/17/01511</t>
  </si>
  <si>
    <t>The Market Quarter GODINTON HOUSE GODINTON ROAD ASHFORD KENT</t>
  </si>
  <si>
    <t xml:space="preserve">Libraries - Ashford Gateway LIbrary Bookstock </t>
  </si>
  <si>
    <t>AS/17/01674</t>
  </si>
  <si>
    <t xml:space="preserve">Former Powergen Site Victoria Road Ashford Kent </t>
  </si>
  <si>
    <t xml:space="preserve">LIbraries - Ashford Library 1 of 2 </t>
  </si>
  <si>
    <t xml:space="preserve">LIbraries - Ashford Library 2 of 2 </t>
  </si>
  <si>
    <t>AS/18/00262</t>
  </si>
  <si>
    <t xml:space="preserve">Land between Ransley Oast and Greenside, Ashford Road, High Halden </t>
  </si>
  <si>
    <t>Libraries -  Mobile Library attending High Halden 1 of 2</t>
  </si>
  <si>
    <t>Libraries -  Mobile Library attending High Halden 2 of 2</t>
  </si>
  <si>
    <t>Primary Education - Woodchurch Primary School 1 of 2</t>
  </si>
  <si>
    <t>Primary Education - Woodchurch Primary School 2 of 2</t>
  </si>
  <si>
    <t>Transport-and-Travel</t>
  </si>
  <si>
    <t>PROW AT154 &amp; sleeper bridges</t>
  </si>
  <si>
    <t>Secondary Education - Homewood Modulars - 1 of 2 - on 11th occupation</t>
  </si>
  <si>
    <t>Secondary Education - Homewood Modulars - 2 of 2 - on 22nd occupation</t>
  </si>
  <si>
    <t>AS/18/00584</t>
  </si>
  <si>
    <t xml:space="preserve">Site of Former Klondyke Works Newtown Road Ashford </t>
  </si>
  <si>
    <t>Adult Education -  Ashford Gateway AE Reconfiguration - 1 of 2 - 50% upon 25% occupation</t>
  </si>
  <si>
    <t>Libraries - Ashford Gateway LIbrary Bookstock - 1 of 2 - 50% upon 25% occupation</t>
  </si>
  <si>
    <t>Highways</t>
  </si>
  <si>
    <t>Signalisation of Crowbridge Road Bridge including junction with Gladstone Road</t>
  </si>
  <si>
    <t>Social Services - Fairlawns Respite Centre Ashford - 1 of 2 - 50% upon 25% occupation</t>
  </si>
  <si>
    <t>50% of occupation of 50% of Pink Land dwellings</t>
  </si>
  <si>
    <t xml:space="preserve">Adult Education - AEC Centre local to Kingsnorth 3 of 4 </t>
  </si>
  <si>
    <t xml:space="preserve">Adult Education - AEC Centre local to Kingsnorth 4  of 4 </t>
  </si>
  <si>
    <t xml:space="preserve">Libraries - Stanhope Library Enhanced Services 3 of 4 </t>
  </si>
  <si>
    <t xml:space="preserve">Libraries - Stanhope Library Enhanced Services 4 of 4 </t>
  </si>
  <si>
    <t xml:space="preserve">Primary Education  - Court Lodge Primary 2FE 3 of 4 </t>
  </si>
  <si>
    <t>Primary Education  - Court Lodge Primary 2FE 4 of 4</t>
  </si>
  <si>
    <t>Land</t>
  </si>
  <si>
    <t xml:space="preserve">Primary Land - Kingsnorth (Court Lodge) New Primary Land - privision of 2.05ha new PS 3 of 4  </t>
  </si>
  <si>
    <t xml:space="preserve">Primary Land - Kingsnorth (Court Lodge) New Primary Land - provision of 2.05ha new PS 4 of 4  </t>
  </si>
  <si>
    <t xml:space="preserve">Secondary Education - Chilmington - further 2FE 3 of 4 </t>
  </si>
  <si>
    <t xml:space="preserve">Secondary Education - Chilmington - further 2FE 4 of 4 </t>
  </si>
  <si>
    <t xml:space="preserve">Social Services - Fairlawns respite Centre Ashford 3 of 4 </t>
  </si>
  <si>
    <t xml:space="preserve">Social Services - Fairlawns respite Centre Ashford 4 of 4 </t>
  </si>
  <si>
    <t xml:space="preserve">Youth Services - Kingsnorth Youth outreach - additional equipment 3 0f 4 </t>
  </si>
  <si>
    <t xml:space="preserve">Youth Services - Kingsnorth Youth outreach - additional equipment 40f 4 </t>
  </si>
  <si>
    <t>AS/18/01508</t>
  </si>
  <si>
    <t>Recreation Ground between Halstow Way &amp; Noakes Meadow, Ashford, Kent TN23 4EX</t>
  </si>
  <si>
    <t>Communtiy Learning - Ashford Gateway - prior 25% occupations</t>
  </si>
  <si>
    <t>Libraries - Ashford Library Bookstock - prior 25% occupations</t>
  </si>
  <si>
    <t xml:space="preserve">Primary Education - Finberrry Primary School 1 of 2 </t>
  </si>
  <si>
    <t xml:space="preserve">Primary Education - Finberrry Primary School 2 of 2 </t>
  </si>
  <si>
    <t xml:space="preserve">Secondary Education - Chilmington Green Secondary School 1 of 2 </t>
  </si>
  <si>
    <t>Secondary Education - Chilmington Green Secondary School 2 of 2</t>
  </si>
  <si>
    <t xml:space="preserve">Social Care - Ashford  extra care housing 1 of 2 </t>
  </si>
  <si>
    <t xml:space="preserve">Social Care - Ashford  extra care housing 2 of 2 </t>
  </si>
  <si>
    <t xml:space="preserve">Youth - Ashford Youth Service 1 of 2 </t>
  </si>
  <si>
    <t xml:space="preserve">Youth - Ashford Youth Service 2 of 2 </t>
  </si>
  <si>
    <t>AS/19/00516</t>
  </si>
  <si>
    <t xml:space="preserve">Berry Place The Poplars, Kingsnorth Road, Ashford, Kent, TN23 6HR </t>
  </si>
  <si>
    <t xml:space="preserve">Libraries - Ashford LIbrary Bookstock 1 OF 2 </t>
  </si>
  <si>
    <t xml:space="preserve">Libraries - Ashford LIbrary Bookstock 2 OF 2 </t>
  </si>
  <si>
    <t>AS/19/01201</t>
  </si>
  <si>
    <t xml:space="preserve">London Beach Golf Club, Ashford Road, St Michaels, Tenterden, Kent, TN30 6HX </t>
  </si>
  <si>
    <t xml:space="preserve">Libraries - Tenterden Library bookstock </t>
  </si>
  <si>
    <t>AS/19/01206</t>
  </si>
  <si>
    <t>London Beach Hotel and Golf Club, Ashford Road St Michaels Tenterden TN30 6HX</t>
  </si>
  <si>
    <t>Community LearnReceivedg - Ashford additional IT equipment 1 of 2 to pay 50% prior to occ of 25% of dwelli</t>
  </si>
  <si>
    <t>Secured</t>
  </si>
  <si>
    <t>Community LearnReceivedg - Ashford additional IT equipment 2 of 2 to pay 50% prior to occ of 50% of dwelli</t>
  </si>
  <si>
    <t>Libraries - 2 of 2 Libraries additional Received the area 50% prior to occupation of 25% dwellReceivedgs</t>
  </si>
  <si>
    <t xml:space="preserve">Libraries - 2 of 2 Libraries additional Received the area 50% prior to occupation of 50% dwellReceivedgs </t>
  </si>
  <si>
    <t xml:space="preserve">Social Care - Ashford Extra Care Accommodation 1 of 2 50% prior to 25% occupation  </t>
  </si>
  <si>
    <t xml:space="preserve">Social Care - Ashford Extra Care Accommodation 2 of 2 50% prior to 50% occupation  </t>
  </si>
  <si>
    <t xml:space="preserve">Community Learning - Tenterden AEC additional resources 2 of 2 </t>
  </si>
  <si>
    <t xml:space="preserve">Libraries - Tenterden Library additional resources  2 of 2 </t>
  </si>
  <si>
    <t xml:space="preserve">Primary Education - Tenterden South Education planning grp 2 of 2 </t>
  </si>
  <si>
    <t>Secondary Education - Homewood School and sixth form centre - 2 of 2</t>
  </si>
  <si>
    <t xml:space="preserve">Social Care - Ashford Extra Care Accommodation 2 of 2 </t>
  </si>
  <si>
    <t xml:space="preserve">Youth - Ashford Borough Youth Services 2 of 2 </t>
  </si>
  <si>
    <t>AS/20/01600</t>
  </si>
  <si>
    <t xml:space="preserve">Land adjoining Four Winds, New Road, Egerton, Kent </t>
  </si>
  <si>
    <t>Broadband</t>
  </si>
  <si>
    <t xml:space="preserve">Broadband - Condition 19 </t>
  </si>
  <si>
    <t xml:space="preserve">Community LearnReceivedg - Ashford AEC additional resources 1 of 2 </t>
  </si>
  <si>
    <t xml:space="preserve">Community LearnReceivedg - Ashford AEC additional resources 2 of 2 </t>
  </si>
  <si>
    <t xml:space="preserve">Libraries - mobile service attendReceivedg Egerton 1 of 2 </t>
  </si>
  <si>
    <t xml:space="preserve">Libraries - mobile service attendReceivedg Egerton 2 of 2 </t>
  </si>
  <si>
    <t xml:space="preserve">Social Care -  Specialist Care Accommodation Received admReceivedistrative area 1 of 2 </t>
  </si>
  <si>
    <t xml:space="preserve">Social Care -  Specialist Care Accommodation Received admReceivedistrative area 2 of 2 </t>
  </si>
  <si>
    <t xml:space="preserve">YSpenth - Ashford YSpenth additional resources 1 of 2 </t>
  </si>
  <si>
    <t xml:space="preserve">YSpenth - Ashford YSpenth additional resources 2 of 2 </t>
  </si>
  <si>
    <t>AS/21/00627</t>
  </si>
  <si>
    <t>Land rear of 7 to 14, Harmers Way, Egerton, Kent</t>
  </si>
  <si>
    <t>Community LearnReceivedg - Ashford AEC additional resources 1 of 2 prior to 25% of dwellReceivedgs.</t>
  </si>
  <si>
    <t>Community LearnReceivedg - Ashford AEC additional resources 2 of 2 prior to 50% of dwellReceivedgs.</t>
  </si>
  <si>
    <t>Libraries - mobile attendReceivedg Egerton area of Ashford 1 of 2 prior to 25% dwellReceivedgs.</t>
  </si>
  <si>
    <t>Libraries - mobile attendReceivedg Egerton area of Ashford 2 of 2 prior to 50% dwellReceivedgs.</t>
  </si>
  <si>
    <t>Public Rights of Way to Receivedprove AW88</t>
  </si>
  <si>
    <t>Social Care - Specialist Care Accommodation 1 of 2 prior to 25% of dwellReceivedgs.</t>
  </si>
  <si>
    <t>Social Care - Specialist Care Accommodation 2 of 2 prior to 50% of dwellReceivedgs.</t>
  </si>
  <si>
    <t>YSpenth - Ashford YSpenth services additional resources 1 of 2 prior to 25% of dwellReceivedgs.</t>
  </si>
  <si>
    <t>YSpenth - Ashford YSpenth services additional resources 2 of 2 prior to 50% of dwellReceivedgs.</t>
  </si>
  <si>
    <t>AS/21/01284</t>
  </si>
  <si>
    <t>Land between, 82-120 Front Road, Woodchurch</t>
  </si>
  <si>
    <t xml:space="preserve">Broadband  PlannReceivedg policy </t>
  </si>
  <si>
    <t xml:space="preserve">Community LearnReceivedg - Tenterden &amp; Ashford AEC's add resources 1 of 3 prior to commencement </t>
  </si>
  <si>
    <t xml:space="preserve">Community LearnReceivedg - Tenterden &amp; Ashford AEC's add resources 2 of 3 prior to 25% occupation  </t>
  </si>
  <si>
    <t xml:space="preserve">Community LearnReceivedg - Tenterden &amp; Ashford AEC's add resources 3 of 3 prior to 25% occupation </t>
  </si>
  <si>
    <t xml:space="preserve">Libraries - mobile Received the Woodchurch area 1 of 3 prior to commencement </t>
  </si>
  <si>
    <t xml:space="preserve">Libraries - mobile Received the Woodchurch area 2 of 3 prior to 25% occupation  </t>
  </si>
  <si>
    <t xml:space="preserve">Libraries - mobile Received the Woodchurch area 3 of 3 prior to 50% occupation  </t>
  </si>
  <si>
    <t xml:space="preserve">Primary Education - Primary School expansion withReceived Woodchurch &amp; Hamstreet 1 of 3  prior to occ </t>
  </si>
  <si>
    <t xml:space="preserve">Primary Education - Primary School expansion withReceived Woodchurch &amp; Hamstreet 2 of 3  prior 25% occ </t>
  </si>
  <si>
    <t xml:space="preserve">Primary Education - Primary School expansion withReceived Woodchurch &amp; Hamstreet 3o f 3  prior 50% occ </t>
  </si>
  <si>
    <t xml:space="preserve">Social Care - Social Care 5 Key Areas 1 of 3 prior to commencement </t>
  </si>
  <si>
    <t xml:space="preserve">Social Care - Social Care 5 Key Areas 2 of 3 prior to 25% occupation </t>
  </si>
  <si>
    <t xml:space="preserve">Social Care - Social Care 5 Key Areas 3 of 3 prior to 50% occupation  </t>
  </si>
  <si>
    <t xml:space="preserve">YSpenth - Ashford Borough YSpenth Services additional resources 1 of 3 prior to commencement </t>
  </si>
  <si>
    <t xml:space="preserve">YSpenth - Ashford Borough YSpenth Services additional resources 2 of 3 prior to 25% occupation  </t>
  </si>
  <si>
    <t xml:space="preserve">YSpenth - Ashford Borough YSpenth Services additional resources 3 of 3 prior to 50% occupation  </t>
  </si>
  <si>
    <t>AS/21/01361</t>
  </si>
  <si>
    <t>Land North East of 74, North Street, Biddenden, Kent</t>
  </si>
  <si>
    <t>Community LearnReceivedg - new learners Tenterden&amp; Ashford AEC's 1 of 2 prior to occupation of 25% dwellReceived</t>
  </si>
  <si>
    <t>Community LearnReceivedg - new learners Tenterden&amp; Ashford AEC's 2 of 2 prior to occupation of 50% dwellReceived</t>
  </si>
  <si>
    <t xml:space="preserve">Libraries - mobile Received the Biddenden area 1 of 2 50% prior to 25% of the dwellngs </t>
  </si>
  <si>
    <t xml:space="preserve">Libraries - mobile Received the Biddenden area 2  of 2 50% prior to 50% of the dwellngs </t>
  </si>
  <si>
    <t xml:space="preserve">PROW - AT12,AT13A,&amp; AT24 Received the vicReceivedity of the development </t>
  </si>
  <si>
    <t xml:space="preserve">Social Care - Social Care 5 key areas 1of 2 50% prior to the occupation of 25 of the dwellReceivedgs  </t>
  </si>
  <si>
    <t xml:space="preserve">Social Care - Social Care 5 key areas 2 of 2 50% prior to the occupation of 50%  of the dwellReceivedgs  </t>
  </si>
  <si>
    <t xml:space="preserve">YSpenth - YSpenth service Received Ashford Borough 1 of 2 50% prior to occupation of 25% dwellReceivedgs </t>
  </si>
  <si>
    <t xml:space="preserve">YSpenth - YSpenth service Received Ashford Borough 2 of 2 50% prior to occupation of 50% dwellReceivedgs </t>
  </si>
  <si>
    <t>Youth - Herne Bay Memorial Park Youth Club - Calculated Income</t>
  </si>
  <si>
    <t>CA/08/01059</t>
  </si>
  <si>
    <t>51 GOLDEN HILL WHITSTABLE CT5 3AR</t>
  </si>
  <si>
    <t>Libraries - Whitstable Library enhancement</t>
  </si>
  <si>
    <t>CA/09/00140</t>
  </si>
  <si>
    <t>ISLAND ROAD SERVICE STATION, ISLAND ROAD STURRY</t>
  </si>
  <si>
    <t>Youth Services - DCSM identified additional youth work within Canterbury - Calculated Income</t>
  </si>
  <si>
    <t>CA/09/01713</t>
  </si>
  <si>
    <t>BARTON YARD AT JUNCTION OF DIAMOND ROAD, AND WESTMEADS RD, WHITSTABLE CT5 1LN</t>
  </si>
  <si>
    <t>Libraries - Canterbury Library Bookstock</t>
  </si>
  <si>
    <t>Youth Services - DCSM identified additional youth work within Canterbury</t>
  </si>
  <si>
    <t>CA/11/00922</t>
  </si>
  <si>
    <t>45-47 WINCHEAP CANTERBURY CT1 3SW  (JUBILEE COURT)</t>
  </si>
  <si>
    <t>CA/13/00301</t>
  </si>
  <si>
    <t>2 BEER CART LANE &amp; 70 STOUR STREET, CANTERBURY</t>
  </si>
  <si>
    <t>Youth Services - DCSM identified additional youth work within Cantebury</t>
  </si>
  <si>
    <t>Adult Education - Familiy Learning - Vulnerable families event</t>
  </si>
  <si>
    <t>CA/13/02177</t>
  </si>
  <si>
    <t>BUCKHOLT BARN ANVIL GREEN ROAD WALTHAM</t>
  </si>
  <si>
    <t>Youth Service - DCSM indentified additional youth work within Canterbury - Calculated Income</t>
  </si>
  <si>
    <t>CA/13/02349</t>
  </si>
  <si>
    <t>FMR SPIRES ACADEMY BREDLANDS LANE STURRY CT2 OHB</t>
  </si>
  <si>
    <t>Social Services - Whitstable Road Home Garden Scheme-  prior to10th occupation</t>
  </si>
  <si>
    <t>Adult Education - AEC Equipment</t>
  </si>
  <si>
    <t>Youth services - DCSM identified additional youth work within Canterbury -  28 day of commencement</t>
  </si>
  <si>
    <t>CA/14/00988</t>
  </si>
  <si>
    <t>LAND ADJ 1 HIGH VIEW AVENUE HERNE BAY</t>
  </si>
  <si>
    <t>CA/14/01230</t>
  </si>
  <si>
    <t>Howe Barracks, Littlebourne Road, Canterbury</t>
  </si>
  <si>
    <t>Monitoring-Fees</t>
  </si>
  <si>
    <t>90% upon commencement of 100 dwellings</t>
  </si>
  <si>
    <t>Primary Education - Windcheap Phase 1 - 1 of 2 - 50%  upon 25% occupation</t>
  </si>
  <si>
    <t xml:space="preserve">Primary Education - Windcheap Phases1 - 2 of 2 -  bal 50% upon 50% occupation </t>
  </si>
  <si>
    <t xml:space="preserve">Adult Education - Howe - 2 of 2 - upon 200th occupation or 48 mths after 1st occupation </t>
  </si>
  <si>
    <t>Libraries - Canterbury Library Works - 2 of 2 - upon 200th occs or 48mths after 1st occ</t>
  </si>
  <si>
    <t>Social Services - Howe- 2 of 2 -  upon 200th occupation or 48 mths after 1st occupation</t>
  </si>
  <si>
    <t xml:space="preserve">Youth Services - Howe -2 of 2 -  upon 200th occupation or 48 mths after 1st occupation </t>
  </si>
  <si>
    <t>Libraries - Management System Contribution - 1 of 2 - upon 100th occ or 24mths after 1st occ</t>
  </si>
  <si>
    <t>Youth Services - DCSM identified additional youth work within Canterbury - 1 of 2 -  100th occ or 24</t>
  </si>
  <si>
    <t>Secondary Education - Barton Court Secondary Ph1 - 2 of 2 upon 150th occ or 36 mths after 1st occ</t>
  </si>
  <si>
    <t>CA/15/00844</t>
  </si>
  <si>
    <t>Relating to Former Herne Bay Golf Club</t>
  </si>
  <si>
    <t>Youth Services - Herne Bay Memorial Park Youth Centre - upon 100th occupation</t>
  </si>
  <si>
    <t>CA/15/01711</t>
  </si>
  <si>
    <t>'The Laurels', LAND OFF THE HILL AND JUBILEE ROAD LITTLEBOURNE</t>
  </si>
  <si>
    <t>Libraries - Mobile Library attending Littlebourne - prior to 15th occupation</t>
  </si>
  <si>
    <t>Primary Education - Littlebourne  Primary School</t>
  </si>
  <si>
    <t>Secondary Education -  Spires Academy - prior to 15th occupation</t>
  </si>
  <si>
    <t>CA/16/01429</t>
  </si>
  <si>
    <t>"Inspired" THE GARTH ST STEPHENS ROAD CANTERBURY CT2 7HT</t>
  </si>
  <si>
    <t>Libraries - Canterbury Library  bookstock - 1 of 2 - 50% prior to any occupations</t>
  </si>
  <si>
    <t>Library -  Bekesbourne Mobile Library Bookstock -  prior to 1st occupation</t>
  </si>
  <si>
    <t>CA/18/00868</t>
  </si>
  <si>
    <t xml:space="preserve">The Woodlands Broad Oak Farm Sweechgate Broad Oak Sturry kent CT2 OQR </t>
  </si>
  <si>
    <t>Prior occupation of 320 dwellings</t>
  </si>
  <si>
    <t>Primary Education - Canterbury a new 2FE Primary School in the vicinity</t>
  </si>
  <si>
    <t>Primary Land - Canterbury a new 2FE Primary School site in the vicinity</t>
  </si>
  <si>
    <t>Secondary Education Canterbury expansion and provision of add educ facilities of a local sch</t>
  </si>
  <si>
    <t>Waste-Services</t>
  </si>
  <si>
    <t>CA/22/00026</t>
  </si>
  <si>
    <t>Land at Herne Bay Golf Course Thanet Way_x000D_ A2290 Herne</t>
  </si>
  <si>
    <t xml:space="preserve">Community LearnReceivedg - AEC Centres locally additional resources </t>
  </si>
  <si>
    <t xml:space="preserve">Libraries - Herne Bay Library additional equipment </t>
  </si>
  <si>
    <t>Primary Education - CA/22/00026 Contribution toward County Council's cost</t>
  </si>
  <si>
    <t>Primary Education Land - CA/22/00026 - 0.4ha area of land with adjoReceivedReceivedg the PS</t>
  </si>
  <si>
    <t xml:space="preserve">Secondary Education - new secondary school places withReceivedthe dirstrict </t>
  </si>
  <si>
    <t xml:space="preserve">Secondary land - pro rata contribution towards new coastal sec school </t>
  </si>
  <si>
    <t xml:space="preserve">Social Care - social Care 5 Key Areas </t>
  </si>
  <si>
    <t xml:space="preserve">YSpenth - Ashford YSpenth Service additional resources </t>
  </si>
  <si>
    <t>CA/22/01527</t>
  </si>
  <si>
    <t>Land to the South of Church Lane Seasalter CT5 4BS</t>
  </si>
  <si>
    <t xml:space="preserve">Community LearnReceivedg - CIL - AEC's locally additReceivedal resources </t>
  </si>
  <si>
    <t xml:space="preserve">Libraries - CIL - Herne Bay Library additional resources </t>
  </si>
  <si>
    <t xml:space="preserve">PROW - CW15/CW/16/CW17/CW18/CW75/CW279 </t>
  </si>
  <si>
    <t>PROW 2</t>
  </si>
  <si>
    <t>Secondary Education - CIL - new provision of new secondary school places withReceived the district</t>
  </si>
  <si>
    <t xml:space="preserve">Secondary Land - CIL - towards provsion of new coastal secondary sch pro rata contribution </t>
  </si>
  <si>
    <t xml:space="preserve">Social Care - CIL - Social Care 5 Key areas </t>
  </si>
  <si>
    <t xml:space="preserve">YSpenth - CIL -  Kent YSpenth service Received the vicReceivedity additional resources </t>
  </si>
  <si>
    <t>Adult Education - Easten Quarry Learning Centre - Completions in 2022</t>
  </si>
  <si>
    <t xml:space="preserve">Highways - Strategic Transport Infrastructure Programme </t>
  </si>
  <si>
    <t>Libraries - Eastern Quarry Learning Centre - competions in 2022</t>
  </si>
  <si>
    <t xml:space="preserve">Secondary Education  - Towards  School at Eastern Quarry - Payment Due when </t>
  </si>
  <si>
    <t>Youth Services - Easten Quarry Learning Centre - completions in 2022</t>
  </si>
  <si>
    <t>Libraries - Libraries Managment System Contribution - Calculated Income</t>
  </si>
  <si>
    <t>Youth Services - DCSM identified additional youth work within Dartford - Calculated Income</t>
  </si>
  <si>
    <t>DA/09/01296</t>
  </si>
  <si>
    <t>COLDART BUSINESS CENTRE KING EDWARD AVENUE</t>
  </si>
  <si>
    <t>Libraries - Dartford Library Study Area - 2nd Payment</t>
  </si>
  <si>
    <t>DA/10/00398</t>
  </si>
  <si>
    <t>LAND ADJACENT LONGFIELD ACADEMY MAIN ROAD LONGFIELD (AXTON CHASE)</t>
  </si>
  <si>
    <t>Dartford - Dartford Library Bookstock</t>
  </si>
  <si>
    <t>Libraries - Dartford Library Study Area - Calculated Income</t>
  </si>
  <si>
    <t>Youth Services - DCSM identified additional youth work within Dartford</t>
  </si>
  <si>
    <t>Youth Services - DCSM identified additional youth work within Dartford - 1st Payment - Phase 1</t>
  </si>
  <si>
    <t>DA/11/00301</t>
  </si>
  <si>
    <t>298-300 LOWFIELD STREET DARTFORD DA1 1LH</t>
  </si>
  <si>
    <t>DA/12/01325</t>
  </si>
  <si>
    <t>EMPIRE SPORTS GROUND SOUTH OF KNOCKHALL RD GREENHITHE  (Empire Park)</t>
  </si>
  <si>
    <t>LIbraries -  Darford Library Study Area - 1 of 2 - Prior 10th occupation</t>
  </si>
  <si>
    <t>LIbraries -  Dartford Library Study Area - 2 of 2 - prior 20th occupation</t>
  </si>
  <si>
    <t>DA/12/01402</t>
  </si>
  <si>
    <t>THE MOUNT BARN END LANE WILMINGTON  DA2 7PP</t>
  </si>
  <si>
    <t>Youth Services - DCSM identified additional youth work Within Dartford Borough</t>
  </si>
  <si>
    <t>DA/17/02082</t>
  </si>
  <si>
    <t>LAND SOUTH OF ST MARYS ROAD STONE KENT DA9 9AG</t>
  </si>
  <si>
    <t>Adult Education - Dartford Mobile &amp; IT equipment - prior 1st occupation</t>
  </si>
  <si>
    <t>Libraries - Dartford Site specific bookstock - prior 1st occupation</t>
  </si>
  <si>
    <t xml:space="preserve">Social Services - Dartford Health &amp; Social Care Hub - prior 1st occupation </t>
  </si>
  <si>
    <t>EDC/17/0110 - SD</t>
  </si>
  <si>
    <t>"Ebbsfleet Cross"Former Croxton &amp; Garry Site Tiltman Avenue, Swanscombe, Dartford</t>
  </si>
  <si>
    <t>Community Learning  - In the area</t>
  </si>
  <si>
    <t xml:space="preserve">Libraries  - Bookstock Site specific </t>
  </si>
  <si>
    <t>Prior Commencement</t>
  </si>
  <si>
    <t>Prior to 1st Occupation</t>
  </si>
  <si>
    <t xml:space="preserve">Social Care  - Local to the development </t>
  </si>
  <si>
    <t xml:space="preserve">Youth - In the area for development </t>
  </si>
  <si>
    <t>Ebbsfleet CrossFormer Croxton &amp; Garry Site Tiltman Avenue, Swanscombe, Dartford</t>
  </si>
  <si>
    <t>DOV/04/00897</t>
  </si>
  <si>
    <t>83-87 FOLKESTONE ROAD  DOVER</t>
  </si>
  <si>
    <t>Youth Services - DCSM identified additional youth work within Dover - Calculated Income</t>
  </si>
  <si>
    <t>DOV/04/01150</t>
  </si>
  <si>
    <t>30-32 EAST CLIFF  DOVER</t>
  </si>
  <si>
    <t>Youth Services - DCSM identified additional youth work within Dover</t>
  </si>
  <si>
    <t>DOV/06/00680</t>
  </si>
  <si>
    <t>ROSEWOOD HEIGHTS? THE MOTORLINE SITE  COOMBE VALLEY ROAD  DOVER</t>
  </si>
  <si>
    <t>Social Services -  Meadowside Deal Hub - Calculated Income</t>
  </si>
  <si>
    <t>AYLESHAM DOVE</t>
  </si>
  <si>
    <t>Libraries - Aylesham Library enhanced service - 1 of 2 - prior to 191st occupation</t>
  </si>
  <si>
    <t>DOV/08/00211</t>
  </si>
  <si>
    <t>124 (UNIGATE MILK DPT) MONGEHAM ROAD GREAT MONGEHAM DEAL</t>
  </si>
  <si>
    <t>Social Services - Meadowside Deal Hub - Calculated Income</t>
  </si>
  <si>
    <t>DOV/08/00410</t>
  </si>
  <si>
    <t>Magnus House 81-83 MILL HILL DEAL</t>
  </si>
  <si>
    <t>DOV/08/00869</t>
  </si>
  <si>
    <t>LAND R/O 14-56 COURT ROAD &amp; ACCESS ROAD STATION DRIVE WALMER</t>
  </si>
  <si>
    <t>DOV/08/01196</t>
  </si>
  <si>
    <t>ALDERDEN HOUSE HAWKSDOWN ROAD WALMER DEAL</t>
  </si>
  <si>
    <t>Social Services - Meadowside Deal Hub</t>
  </si>
  <si>
    <t>DOV/09/00067</t>
  </si>
  <si>
    <t>AYLESHAM HEALTH CENTRE BOULEVARD COURIERES AYLESHAM CANTERBURY</t>
  </si>
  <si>
    <t>Social Services - Meadowdside Deal Hub</t>
  </si>
  <si>
    <t>Youth Services - DCSM identified additional youth worth within Dover - Calculated Income</t>
  </si>
  <si>
    <t>DOV/10/00399</t>
  </si>
  <si>
    <t>70 MAISON DIEU ROAD DOVER</t>
  </si>
  <si>
    <t>Social Services -  Meadowside Deal Hub - prior 1st occupation</t>
  </si>
  <si>
    <t>DOV/10/01012</t>
  </si>
  <si>
    <t>LAND AT COURT LODGE FARM SHOLDEN DEAL</t>
  </si>
  <si>
    <t>Social Services - Meadowside Deal Hub -</t>
  </si>
  <si>
    <t>DOV/10/01132</t>
  </si>
  <si>
    <t>FACTORY BUILDING EAST SIDE LORNE ROAD DOVER CT16 2AA</t>
  </si>
  <si>
    <t>Social Services  - Meadowside Deal Hub - prior 5th occuaption</t>
  </si>
  <si>
    <t>DOV/13/00522</t>
  </si>
  <si>
    <t>BEDE &amp; DUNSTAN HOUSES COLLEGE ROAD DEAL CT14 6DA</t>
  </si>
  <si>
    <t>DOV/13/01008</t>
  </si>
  <si>
    <t>ST JOHNS AMBULANCE HALL MILL HILL DEAL CT4 9EN</t>
  </si>
  <si>
    <t>Social Services - Meadowside hub deal - prior 1st occupation</t>
  </si>
  <si>
    <t>Youth Services - DCSM identified additional youth work within Dover - prior 1st occupation</t>
  </si>
  <si>
    <t>Adult Education - Dover AEC additional resources</t>
  </si>
  <si>
    <t>DOV/16/01247</t>
  </si>
  <si>
    <t>Levericks Place LAND AT WHITE POST FARM SANDWICH ROAD ASH CT3 2AF</t>
  </si>
  <si>
    <t>Highways - Burford Alley Footpath</t>
  </si>
  <si>
    <t xml:space="preserve">Libraries - Dover Library shelving and display units- prior 1st occupation </t>
  </si>
  <si>
    <t>Secondary Education - Roger Manwood Phase 3 - prior 1st occupation</t>
  </si>
  <si>
    <t>DOV/16/01476</t>
  </si>
  <si>
    <t>'Timperley Place', LAND REAR OF HYTON DRIVE AND ROMAN CLOSE SHOLDEN DEAL</t>
  </si>
  <si>
    <t xml:space="preserve">Social services - Meadowside Deal Hub - 1 of 2 - 50% prior 1st occupation </t>
  </si>
  <si>
    <t xml:space="preserve">Social services - Meadowside Deal Hub - 2 of 2 - bal 50% prior 35th occupation  </t>
  </si>
  <si>
    <t>DOV/17/01515</t>
  </si>
  <si>
    <t>Maynard Meadows Land Between Homeleigh &amp; Lansdale, Northbourne Rd, Great Mongeham CT14 0LB</t>
  </si>
  <si>
    <t xml:space="preserve">Libraries - Deal Library &amp; mobile Library service bookstock </t>
  </si>
  <si>
    <t xml:space="preserve">Primary Education - Warden House reception class </t>
  </si>
  <si>
    <t>DOV/18/00663</t>
  </si>
  <si>
    <t xml:space="preserve">Bisley Nursery The Street Worth CT14 ODD </t>
  </si>
  <si>
    <t xml:space="preserve">LIbraries - Site Specific Bookstock </t>
  </si>
  <si>
    <t>DOV/18/00681</t>
  </si>
  <si>
    <t>Former Kumor Nursery and 121 Dover Road, Sandwich</t>
  </si>
  <si>
    <t>Communtiy Learning - Sandwich portable equipment - 1 of 2</t>
  </si>
  <si>
    <t>Communtiy Learning - Sandwich portable equipment - 2 of 2</t>
  </si>
  <si>
    <t>Libraries - Sandwich Library  services &amp; bookstock - 1 of 2</t>
  </si>
  <si>
    <t>Libraries - Sandwich Library  services &amp; bookstock - 2 of 2</t>
  </si>
  <si>
    <t>Primary Education - Primary in Sandwich - 1 of 2</t>
  </si>
  <si>
    <t>Primary Education - Primary in Sandwich - 2 of 2</t>
  </si>
  <si>
    <t>Secondary Education - Dover Grammar for Girls - 1 of 2</t>
  </si>
  <si>
    <t>Secondary Education - Dover Grammar for Girls - 2 of 2</t>
  </si>
  <si>
    <t>Social Care - Dover Specialist care accommoation - 1 of 2</t>
  </si>
  <si>
    <t>Social Care - Dover Specialist care accommoation - 2 of 2</t>
  </si>
  <si>
    <t>Waste - Dover new works at WTS and HWRC - 1 of 2</t>
  </si>
  <si>
    <t>Waste - Dover new works at WTS and HWRC - 2 of 2</t>
  </si>
  <si>
    <t>Youth - DCSM identified additional youth work within Dover - 2 of 2</t>
  </si>
  <si>
    <t>Youth - DCSM identified additional youth work within Dover- 1 of 2</t>
  </si>
  <si>
    <t>DOV/20/00038</t>
  </si>
  <si>
    <t xml:space="preserve"> Railway Bell PH, 120 London Road, River, CT16 3AD </t>
  </si>
  <si>
    <t xml:space="preserve">Community LearnReceivedg - Dover AEC additional resources </t>
  </si>
  <si>
    <t xml:space="preserve">Libraries - Mobile attendReceivedg River </t>
  </si>
  <si>
    <t xml:space="preserve">Secondary Education - Dover Christ Church expansion </t>
  </si>
  <si>
    <t xml:space="preserve">Social Care - Dover specialist care accommodation </t>
  </si>
  <si>
    <t xml:space="preserve">Waste - Dover HWRC to Receivedcrease capacity </t>
  </si>
  <si>
    <t xml:space="preserve">YSpenth - Dover YSpenth Service additional resources </t>
  </si>
  <si>
    <t>DOV/20/00187</t>
  </si>
  <si>
    <t>Garage Block Between 42 To 44, Kimberley Close, Dover, CT16 2JW</t>
  </si>
  <si>
    <t>Libraries - Management System Contribution</t>
  </si>
  <si>
    <t xml:space="preserve">Social Care - Meadowside Deal Hub </t>
  </si>
  <si>
    <t>DOV/20/00510</t>
  </si>
  <si>
    <t>Karma Leisure Ltd Adrian Street Dover CT17 9AT</t>
  </si>
  <si>
    <t xml:space="preserve">Community LearnReceivedg - Dover AEC additional equipment </t>
  </si>
  <si>
    <t xml:space="preserve">Libraries - Dover Library additional service &amp; stock </t>
  </si>
  <si>
    <t xml:space="preserve">Secondary Education -  Dover Grammar School for Girls </t>
  </si>
  <si>
    <t>Social Care - Dover  Specialist care accommodation</t>
  </si>
  <si>
    <t>DOV/20/00693</t>
  </si>
  <si>
    <t>Aylesham Sports Club Burgess Road Aylesham CT3 3AU</t>
  </si>
  <si>
    <t>Community LearnReceivedg - Dover AEC services - payable prior to occupation</t>
  </si>
  <si>
    <t>Libraries - Aylesham Library additional resources - payable prior to occupation</t>
  </si>
  <si>
    <t>Primary Education - St Joseph's Catholic PS expansiion - payable prior to occupation</t>
  </si>
  <si>
    <t>Secondary Education - Dover District Sec Schs expansion - payable prior to occupation</t>
  </si>
  <si>
    <t>Social Care -  Dover specialist care accommodation - payable prior to occupation</t>
  </si>
  <si>
    <t>Waste - Dover new works at HWRC to Receivedcrease capacity - payable prior to occupation</t>
  </si>
  <si>
    <t>YSpenth - Aylesham YSpenth Services locally - payable prior to occupation</t>
  </si>
  <si>
    <t>DOV/20/01014</t>
  </si>
  <si>
    <t>Land to rear of Former Magistrates Court, Pencester Road, Dover, CT16 1BS</t>
  </si>
  <si>
    <t xml:space="preserve">Libraries - Dover Library additional services &amp; stock </t>
  </si>
  <si>
    <t xml:space="preserve">Secondary Education - Dover District Secondasry School place expansion </t>
  </si>
  <si>
    <t xml:space="preserve">Social Care -  Dover Specialist Care accommodation </t>
  </si>
  <si>
    <t xml:space="preserve">YSpenth - YSpenth services Dover additional resources </t>
  </si>
  <si>
    <t>DOV/20/01258</t>
  </si>
  <si>
    <t>Land West Of St Radigunds Community Centre, Poulton Close, Dover</t>
  </si>
  <si>
    <t xml:space="preserve">Community Learning - Dover Discovery Centre </t>
  </si>
  <si>
    <t xml:space="preserve">Libraries  - Dover Library additional services </t>
  </si>
  <si>
    <t xml:space="preserve">Youth - Dover Youth Service additional resources </t>
  </si>
  <si>
    <t>DOV/21/00935</t>
  </si>
  <si>
    <t>36A Coombe Valley Road, Dover, CT17 0EX</t>
  </si>
  <si>
    <t xml:space="preserve">Libraries - Library additional resources Received the Dover area </t>
  </si>
  <si>
    <t xml:space="preserve">YSpenth - YSpenth Service Dover additional resources </t>
  </si>
  <si>
    <t>FH/17/1586</t>
  </si>
  <si>
    <t>34 CANTERBURY ROAD HAWKINGE FOLKESTONE KENT</t>
  </si>
  <si>
    <t xml:space="preserve">Waste - CIL Folkestone &amp; Hythe new WTS </t>
  </si>
  <si>
    <t>FH/17/1595</t>
  </si>
  <si>
    <t xml:space="preserve">Folkestone Sports Centre Radnorpark Avenue </t>
  </si>
  <si>
    <t>Waste - CIL Folkestone &amp; Hythe New WTS</t>
  </si>
  <si>
    <t>FH/18/0456</t>
  </si>
  <si>
    <t>CAMPING AND CARAVANING SITE ROSE &amp; CROWN_x000D_ MINNIS LANE STELLING MINNIS</t>
  </si>
  <si>
    <t>FH/18/1305</t>
  </si>
  <si>
    <t>Cautley House 95 Seabrook Road Hythe Kent CT21 5QP</t>
  </si>
  <si>
    <t>FH/19/0048</t>
  </si>
  <si>
    <t>Land Opposite Dorland Cockreed Lane New Romney Kent</t>
  </si>
  <si>
    <t xml:space="preserve">Community Learning - New Romney AEC additional facilities </t>
  </si>
  <si>
    <t xml:space="preserve">Libraries - New Romney Bookstock </t>
  </si>
  <si>
    <t xml:space="preserve">Primary Education - St Nicholas Primary School </t>
  </si>
  <si>
    <t xml:space="preserve">Social Care - Romney marsh Day Centre New Romney </t>
  </si>
  <si>
    <t>FH/19/1046</t>
  </si>
  <si>
    <t xml:space="preserve">Stonegate Farmers,StoneStreet,StellingMinnis, Canterbury, Kent CT4 6DA </t>
  </si>
  <si>
    <t>FH/19/1159</t>
  </si>
  <si>
    <t>114 SANDGATE ROAD FOLKESTONE KENT CT20 2BW</t>
  </si>
  <si>
    <t>FH/20/0467</t>
  </si>
  <si>
    <t xml:space="preserve">Land adjoining Cold Harbour, Blackhouse Hill, Hythe </t>
  </si>
  <si>
    <t>FH/20/0579</t>
  </si>
  <si>
    <t>Leas Pavilion The Leas Folkestone CT202DP</t>
  </si>
  <si>
    <t>SH/04/0026</t>
  </si>
  <si>
    <t>12-14 BRADSTONE ROAD  FOLKESTONE</t>
  </si>
  <si>
    <t>Youth Service - DCSM identified additional youth work within Folkestone &amp; Hythe</t>
  </si>
  <si>
    <t>SH/06/0019</t>
  </si>
  <si>
    <t>2-4 HARVEY ST FOLKESTONE</t>
  </si>
  <si>
    <t>Youth Services - DCSM identified additional youth work within Folkestone &amp; Hythe</t>
  </si>
  <si>
    <t>SH/06/0466</t>
  </si>
  <si>
    <t>BOUVERIE PLACE DEVELOPMENT</t>
  </si>
  <si>
    <t>SH/06/0795</t>
  </si>
  <si>
    <t>LAND ADJ COOLINGE HOUSE  COOLINGE LANE  FOLKESTONE</t>
  </si>
  <si>
    <t>SH/06/0935</t>
  </si>
  <si>
    <t>EXCALIBUR COURT, 101-107 HARBOUR WAY FOLKESTONE</t>
  </si>
  <si>
    <t>Youth Service - DCSM identified additional youth work within Folkestoen &amp; Hythe</t>
  </si>
  <si>
    <t>SH/06/1650</t>
  </si>
  <si>
    <t>36-42 RENDEZVOUS STREET, FOLKESTONE</t>
  </si>
  <si>
    <t>SH/07/1570</t>
  </si>
  <si>
    <t>LAND ADJ COUNTY YOUTH CENTRE SHEPWAY CLOSE FOLKESTONE</t>
  </si>
  <si>
    <t>SH/08/1184</t>
  </si>
  <si>
    <t>LAND REAR 39 RISBOROUGH LANE FOLKESTONE</t>
  </si>
  <si>
    <t>Youth Services - DCSM identified additional youth work within Folkestone &amp; Hythe - 2nd Payment</t>
  </si>
  <si>
    <t>SH/09/0828</t>
  </si>
  <si>
    <t>LAND ADJ CRAYTHORNES FAIRFIELD ROAD NEW ROMNEY</t>
  </si>
  <si>
    <t>SH/09/1089</t>
  </si>
  <si>
    <t>FORMER FOLKESTONE YOUTH CENTRE SHEPWAY CLOSE, FOLKESTONE</t>
  </si>
  <si>
    <t>SH/10/0531</t>
  </si>
  <si>
    <t>LAND ADJ 33 SISKIN CLOSE HAWKINGE CT18 7FS</t>
  </si>
  <si>
    <t>Youth Services - DCSM identified additional youth work within Golkestone &amp; Hythe - Calc Income</t>
  </si>
  <si>
    <t>SH/10/0680</t>
  </si>
  <si>
    <t>FORMER ST MARYS WESTBROOK SCHOOL RAVENLEA ROAD FOLKESTONE CT20 2JU</t>
  </si>
  <si>
    <t>Youth Services - DCSM identified additional youth work within Folkestone &amp; Hythe - upon commencement</t>
  </si>
  <si>
    <t>SH/11/0825</t>
  </si>
  <si>
    <t>SITE OF WHITE LODGE AND CLEWER HOUSE COOLINGE LANE FOLKESTONE CT20 3RE</t>
  </si>
  <si>
    <t>Youth Services - DCSM identified additional youth work within Folkestone &amp; Hythe - Calc Income</t>
  </si>
  <si>
    <t>SH/11/1057</t>
  </si>
  <si>
    <t>UNIGATE DAIRIES LTD STANLEY ROAD FOLKESTONE CT19 4LQ</t>
  </si>
  <si>
    <t xml:space="preserve">Youth Services - DCSM identified additional youth work within Folkestone &amp; Hythe </t>
  </si>
  <si>
    <t>Adult Education - AEC equipment</t>
  </si>
  <si>
    <t>Social Care  - grab rails in client homes within Folkestone</t>
  </si>
  <si>
    <t>Adult Education - New Romney Services - 2 of 2 - bal 50% prior 50% Occupation</t>
  </si>
  <si>
    <t>Libraries - Site specific bookstock - 2 of 2 - bal 50% prior to Occupation</t>
  </si>
  <si>
    <t xml:space="preserve">Primary Education - St Nicholas Primary - 2 of 2 - bal 50% prior 50% Occupation </t>
  </si>
  <si>
    <t>Social Services - Romney Marsh Day Centre - 2 of 2 - bal 50% prior 50% Occupation</t>
  </si>
  <si>
    <t>SH/15/0235</t>
  </si>
  <si>
    <t>LAND REAR OF THE OLD SCHOOL HOUSE CHURCH LANE NEW ROMNEY</t>
  </si>
  <si>
    <t>Waste - CIL Folkestone &amp; Hythe new WTS</t>
  </si>
  <si>
    <t>SH/17/0710</t>
  </si>
  <si>
    <t>INGLES MEADOW GARDEN CENTRE JOINTON ROAD FOLKESTONE</t>
  </si>
  <si>
    <t>SH/17/1066</t>
  </si>
  <si>
    <t>SCOUT ASSOCIATION HEADQUARTERS RANGE ROAD_x000D_ HYTHE KENT</t>
  </si>
  <si>
    <t>SH/18/0444</t>
  </si>
  <si>
    <t>PENNINGS AND JUNIPER COTTAGE SCHOOL ROAD SALTWOOD HYTHE</t>
  </si>
  <si>
    <t>SH/18/0670</t>
  </si>
  <si>
    <t>OLIVIA COURT COURT ROAD HYTHE KENT</t>
  </si>
  <si>
    <t xml:space="preserve">Waste - CIL Folkestone &amp; Hythe  new WTS </t>
  </si>
  <si>
    <t>SH/19/0141</t>
  </si>
  <si>
    <t>9A High Street, Hythe, Kent, CT21 5AD</t>
  </si>
  <si>
    <t>SH/20/0280</t>
  </si>
  <si>
    <t>Land Adjacent Framlea, Rye Road, Brookland_x000D_</t>
  </si>
  <si>
    <t>SH/20/1784</t>
  </si>
  <si>
    <t>19 Naildown Road, Hythe, CT21 5TD</t>
  </si>
  <si>
    <t>SH/21/0441</t>
  </si>
  <si>
    <t>63 - 65 &amp; 67 - 69 High Street, Dymchurch, Romney Marsh, TN29 0NH</t>
  </si>
  <si>
    <t>SH/21/2460</t>
  </si>
  <si>
    <t>93 Cheriton Road, Folkestone, Kent, CT20 2QL</t>
  </si>
  <si>
    <t>NORTHFLEET EMBANKMENT  (Cable Wharf ) EAST CRETE HALL ROAD NORTHFLEET GRAVESEND</t>
  </si>
  <si>
    <t>GR20050416</t>
  </si>
  <si>
    <t>LAND ADJ TO NEW HOUSE LANE HAYNE RD NORTHFLEET R/O LAWRENCE SQ BENNET HSE ETC NORTHFLEET</t>
  </si>
  <si>
    <t>Youth Services - DCSM identified additional youth work within Gravesham</t>
  </si>
  <si>
    <t>Adult Education - Gravesend AEC</t>
  </si>
  <si>
    <t>Social Services - Ellenor Hospice changing Place</t>
  </si>
  <si>
    <t>GR20090144</t>
  </si>
  <si>
    <t>FORMER CHEQUERS INN, CHURCH STREET,HIGHAM, ROCHESTER (&amp; LAND TO REAR)</t>
  </si>
  <si>
    <t>GR20110197</t>
  </si>
  <si>
    <t>LAND SOUTH OF DALEFIELD WAY, GRAVESEND</t>
  </si>
  <si>
    <t>Social Service- Ellenor Hospice changing place</t>
  </si>
  <si>
    <t>Social Services - Ellenor Hospice changing place</t>
  </si>
  <si>
    <t>GR20130397</t>
  </si>
  <si>
    <t>CYGNET HOUSE 132 WNDMILL ST GRAVESEND DA12 1BQ</t>
  </si>
  <si>
    <t>Youth Services - DCSM identified additional youth work within Gravesham - Calc Income</t>
  </si>
  <si>
    <t>GR20140545</t>
  </si>
  <si>
    <t>LAND ADJACENT TO 53 BURCH ROAD NORTHFLEET GRAVESEND KENT DA11 9NE</t>
  </si>
  <si>
    <t>Social Services - Ellenor Hospice changing place - Calculated Income</t>
  </si>
  <si>
    <t>GR20140682</t>
  </si>
  <si>
    <t>THE OLD BARRACKS ARMOURY DRIVE GRAVESEND DA12 1LZ</t>
  </si>
  <si>
    <t>Adult Education - Victoria Centre Refurb - Bovis PH2 - 2nd 50% prior to 50% occupation</t>
  </si>
  <si>
    <t>Libraries - Coldharbour Library Stock - Bovis PH2 - 2nd 50% prior to 50% occupation</t>
  </si>
  <si>
    <t>Social Services - Age UK Coldharbour - Bovis PH2 - 2nd 50% prior to 50% occupation</t>
  </si>
  <si>
    <t>Youth Services - Northfleet Yth Centre - Bovis PH2 - 2nd 50% prior to 50% occupation</t>
  </si>
  <si>
    <t>Watermans Park, LAND AT COLDHARBOUR ROAD GRAVESEND</t>
  </si>
  <si>
    <t>Adult Education - Gravesend AEC -  PH1 Persimmon - prior 1st occupation</t>
  </si>
  <si>
    <t>Libraries - Coldharbour Library Bookstock -1st 50% PH2 - Persimmon</t>
  </si>
  <si>
    <t>Youth Servcies - Northfleet Yth Centre - Bovis PH1 - 1st 50% prior 1st occuaption</t>
  </si>
  <si>
    <t>Youth Services - Northfleet Yth Centre - 1st 50% PH2 Persimmon</t>
  </si>
  <si>
    <t>Youth Services - Northfleet Yth Centre - PH1 Persimmon - prior 1st occupation</t>
  </si>
  <si>
    <t>GR20180764</t>
  </si>
  <si>
    <t xml:space="preserve">Land North of Dover Road Northfleet Gravesend </t>
  </si>
  <si>
    <t xml:space="preserve">Primary Education - Cable Wharf Primary to 3FE </t>
  </si>
  <si>
    <t>Libraries - Management Sysytem Contribution - Prior to commencement</t>
  </si>
  <si>
    <t>MA/07/01278</t>
  </si>
  <si>
    <t>FORMER SHEPWAY JUNIOR SCHOOL OXFORD ROAD MAIDSTONE ME15 8DF</t>
  </si>
  <si>
    <t>Social Services - Hedgerows</t>
  </si>
  <si>
    <t>Social Services - Hedgrows</t>
  </si>
  <si>
    <t>Youth Services - DCSM identified additional youth work within Maidstone</t>
  </si>
  <si>
    <t>MA/08/02323</t>
  </si>
  <si>
    <t>LAND AT 113 &amp; 115 &amp; 123 TONBRIDGE ROAD MAIDSTONE</t>
  </si>
  <si>
    <t>Youth Service - DCSM identified additional youth work within Maidstone - 2nd payment</t>
  </si>
  <si>
    <t>MA/11/00592</t>
  </si>
  <si>
    <t>LAND AT HARRIETSHAM (OPP HARRIETSHAM CPS) (THE HOLLIES)</t>
  </si>
  <si>
    <t>Youth Serviceds - DCSM identified additional youth work delivered in Ringlestone</t>
  </si>
  <si>
    <t>MA/12/00381</t>
  </si>
  <si>
    <t>LAND R/O 125 TONBRIDGE ROAD MAIDSTONE  ME16 8JS</t>
  </si>
  <si>
    <t>Youth Services - DCSM identified additional youth work within Maidstone - Calc Income</t>
  </si>
  <si>
    <t>MA/12/01749</t>
  </si>
  <si>
    <t>LAND OFF MARIGOLD WAY MAIDSTONE (WYATT GROVE)</t>
  </si>
  <si>
    <t xml:space="preserve">Youth Services  - DCSM identified additional youth work within Maidstone  - 2nd payment </t>
  </si>
  <si>
    <t xml:space="preserve">Youth Services - DCSM identified additional youth work within Maidstone - 1st payment </t>
  </si>
  <si>
    <t>MA/13/00951</t>
  </si>
  <si>
    <t>LD NORTH OF SUTTON RD (IMPERIAL PARK) OTHAM MAIDSTONE</t>
  </si>
  <si>
    <t>Adult  Education - Oakwood House - 400th occupation</t>
  </si>
  <si>
    <t>Adult Education - Oakwood House - 170th occupation</t>
  </si>
  <si>
    <t>Youth Services - DCSM identified additional youth work within Maidstone  - 2 of 4 - 300th occ</t>
  </si>
  <si>
    <t>Youth Services - DCSM identified additional youth work within Maidstone - 1 of 4 - 170th occ</t>
  </si>
  <si>
    <t>Primary Education - Community Facility at Langley Park School</t>
  </si>
  <si>
    <t>Adult Education - Oakwood House  - 2 of 2  - bal 50% prior to 50% occupation</t>
  </si>
  <si>
    <t>Orchard Fields LAND WEST OF HERMITAGE LAND MAIDSTONE</t>
  </si>
  <si>
    <t>PROW KB34  2 of 2</t>
  </si>
  <si>
    <t>MA/13/01943</t>
  </si>
  <si>
    <t>LAND R/O HARDWICKS &amp; ELIZABETH HOUSE GRIGG LANE HEADCORN</t>
  </si>
  <si>
    <t>MA/13/1585</t>
  </si>
  <si>
    <t>Land at Stanley Farm, Plain Road, Marden, Kent</t>
  </si>
  <si>
    <t>Final third once 75th Occupied</t>
  </si>
  <si>
    <t>two thrids on 50% occupation</t>
  </si>
  <si>
    <t>MA/13/1749</t>
  </si>
  <si>
    <t>Phase 4 7th Payment</t>
  </si>
  <si>
    <t xml:space="preserve">Phase 4 8th Payment </t>
  </si>
  <si>
    <t xml:space="preserve">Adult Education - Maidstone AEC - 1 of 2 - 50% contribution upon 20th occupation </t>
  </si>
  <si>
    <t xml:space="preserve">Adult Education - Maidstone AEC - 2 of 2 - bal upon 40th occupation </t>
  </si>
  <si>
    <t>MA/14/500997</t>
  </si>
  <si>
    <t>RUSSELL HOTEL BOXLEY ROAD MAIDSTONE ME14 2AE</t>
  </si>
  <si>
    <t>Libraries - Kent History &amp; Library Centre - Calculated Income</t>
  </si>
  <si>
    <t>Youth Sevices- DCSM identified additional youth work within Maidstone - prior commence</t>
  </si>
  <si>
    <t>MA/14/502152</t>
  </si>
  <si>
    <t>LENHAM UNITED REFORMED CHURCH MAIDSTONE ROAD LENHAM ME17 2QH</t>
  </si>
  <si>
    <t>Libraries - Lenham Library -50% prior to occupation of 12th dwelling</t>
  </si>
  <si>
    <t>Primary Education - Harrietsham Primary PH1-2 of 2 Bal 50% upon 50% occupation</t>
  </si>
  <si>
    <t>MA/14/503960</t>
  </si>
  <si>
    <t>OAKLEY GRANGE LAND EAST OF THATCH BARN ROAD AND SOUTH OF LENHAM ROAD HEADCORN KENT</t>
  </si>
  <si>
    <t xml:space="preserve">Libraries - Lenham Library Bookstock - upon 1st occupation </t>
  </si>
  <si>
    <t>MA/14/505432</t>
  </si>
  <si>
    <t>The Meadows LAND NORTH OF HEADCORN ROAD STAPLEHURST TN12 ODT</t>
  </si>
  <si>
    <t>Highways - Public Transport Contribution</t>
  </si>
  <si>
    <t>"The Meadows" LAND NORTH OF HEADCORN ROAD STAPLEHURST TN12 ODT</t>
  </si>
  <si>
    <t>Libraries - Staplehurst Library - prior to 42nd  occupation</t>
  </si>
  <si>
    <t>Libraries - Staplehurst Library - prior to 84th  occupation</t>
  </si>
  <si>
    <t>Primary Education - Headcorn Primary PH2  -  prior to 42nd occupation</t>
  </si>
  <si>
    <t xml:space="preserve">Primary Land - Headcorn Primary Land - prior to commencement of development  </t>
  </si>
  <si>
    <t xml:space="preserve">Secondary Education - Cornwallis Secondary Ph3 - 2 of 2 bal  50%  on 84th occupation </t>
  </si>
  <si>
    <t>Secondary Education - Cornwallis Secondary Ph3 -1 of 2 50%  on 42nd occupation</t>
  </si>
  <si>
    <t>Youth Services -  Staplehurst Youth activities - 1 of 2 - 50% on 42nd occupation</t>
  </si>
  <si>
    <t>Youth Services -  Staplehurst Youth activities - 2 of 2 - bal 50% on 84th occupation</t>
  </si>
  <si>
    <t>Adult Education -  Maidstone AEC - prior to 50% occupation</t>
  </si>
  <si>
    <t>PROW - KH127</t>
  </si>
  <si>
    <t>Social Services - Dorothy Goodman Centre - prior to 50% occupation</t>
  </si>
  <si>
    <t>Youth Services - Maidstone Infozone - prior to 50% occupation</t>
  </si>
  <si>
    <t>Primary Edcuation - Langley Park Primary - 3 of 5 - 12 MONTHS AFTER COMMENCEMENT</t>
  </si>
  <si>
    <t>Primary Education - Langley Park Primary - 2 of 5 - 6 MONTHS AFTER COMMENCEMENT</t>
  </si>
  <si>
    <t>Primary Education - Langley Park Primary - 4 of 5 - 18 MONTHS AFTER COMMENCEMENT</t>
  </si>
  <si>
    <t>Primary Education - Langley Park Primary - 5 of 5 - 24 MONTHS AFTER COMMENCEMENT</t>
  </si>
  <si>
    <t>Secondary Education -  Cornwallis Academy - Ph1 -1 of 2 - 50% prior to 50% occupation</t>
  </si>
  <si>
    <t>Primary Education - Langley Park Primary- 1 of 5 - PRIOR TO COMMENCEMENT</t>
  </si>
  <si>
    <t>Woodlands Green, LAND AT FISHERS FARM FISHERS ROAD STAPLEHURST</t>
  </si>
  <si>
    <t>1st trigger-Prior to first occupation of any dwelling</t>
  </si>
  <si>
    <t>2nd trigger - prior to first occupation of 30 dwellings</t>
  </si>
  <si>
    <t>3rd trigger - prior to first occupation of 60th dwelling</t>
  </si>
  <si>
    <t xml:space="preserve">Adult Education - Classes and Equipment in Staplehurst - 2 of 2 - bal 50%  prior 92nd Occupation </t>
  </si>
  <si>
    <t xml:space="preserve">Secondary Education -Cornwallis Secondary PH1 - 2 of 2 bal 50% prior to 96th Occupation </t>
  </si>
  <si>
    <t xml:space="preserve">Secondary Education -Cornwallis Secondary PH1- 1 of 2 50%  prior to first 50th Occupation </t>
  </si>
  <si>
    <t>trigger- prior to occupation of any dwelling</t>
  </si>
  <si>
    <t>trigger- within 6 months of occupation of 92nd dwelling</t>
  </si>
  <si>
    <t>Youth Services - Staplehurst Youth Activities - 2 of 2 -50%  prior 96th occupation</t>
  </si>
  <si>
    <t>MA/16/505401</t>
  </si>
  <si>
    <t>Hillside Park VICARAGE FIELD AT WARES FARM LINTON HILL LINTON KENT</t>
  </si>
  <si>
    <t>Libraries - Mobile Library attending Linton - on 1st occupation</t>
  </si>
  <si>
    <t>Primary Education - Boughton Monchelsea PS - on 1st occupation</t>
  </si>
  <si>
    <t>MA/16/505427</t>
  </si>
  <si>
    <t>BARMING RISE BELL FARM NORTH STREET BARMING ME16 9HF</t>
  </si>
  <si>
    <t xml:space="preserve">Secondary Education - Maplesden Noakes Enhancement - 1 of 2 -50%  prior to 9th occupation </t>
  </si>
  <si>
    <t>Secondary Education - Maplesden Noakes Enhancement - 2 of 2 - bal 50% prior to 18th occupation</t>
  </si>
  <si>
    <t>Youth Services - DCSM identified additional youth work within Maidstone - prior 1st occ</t>
  </si>
  <si>
    <t>Primary Land - Headcorn Primary Land - prior to 1st occupation</t>
  </si>
  <si>
    <t>Secondary Education - Cornwallis Secondary Ph3 - prior to 1st occupation</t>
  </si>
  <si>
    <t>Adult Education - Maidstone AEC - 2 of 2 - upon commencement of block B</t>
  </si>
  <si>
    <t>Libraries - Kent History &amp; Lib Centre - 2 of 2 - upon commencement of block B</t>
  </si>
  <si>
    <t>Primary Education - North Borough enhance - B1 of 2 - 50% upon commencement of block B</t>
  </si>
  <si>
    <t xml:space="preserve">Secondary Education - Science Tech Valley Park - A1 </t>
  </si>
  <si>
    <t xml:space="preserve">Youth Services - Maidstone Infozone -  2 of 2 - upon commencement of block B </t>
  </si>
  <si>
    <t>Adult Education - St Faiths refurbishment - Late payment interest</t>
  </si>
  <si>
    <t>Libraries - Madginford library - Late payment interest</t>
  </si>
  <si>
    <t>Primary Education -Langley Park Phase 2 - Late Payment Interest</t>
  </si>
  <si>
    <t>Primary Land - Langley Park Primary Site - Late payment interest</t>
  </si>
  <si>
    <t>Secondary Education - Cornwallis Secondary Ph3 - Late payment interest</t>
  </si>
  <si>
    <t>Social Services - Langley Village Hall - Late payment interest</t>
  </si>
  <si>
    <t>Youth Services - Fusion Cafe Maidstone - Late payment interest</t>
  </si>
  <si>
    <t>Bicknor Woods LAND NORTH OF BICKNOR WOOD SUTTON ROAD MAIDSTONE</t>
  </si>
  <si>
    <t>Secondary Education - Valley Park School Enhancement - upon 1st occupation</t>
  </si>
  <si>
    <t>Secondary Education - Maidstone Grammar PH2 - 3 of 3 - 50% prior to 100th occupation</t>
  </si>
  <si>
    <t>MA/17/502396</t>
  </si>
  <si>
    <t>LAND EAST OF GLEBE GARDENS OLD ASHFORD ROAD LENHAM KENT</t>
  </si>
  <si>
    <t>Libraries - Management System Contribution - prior to commencement</t>
  </si>
  <si>
    <t>MA/17/502432</t>
  </si>
  <si>
    <t>SPRINGFIELD MILL SANDLING ROAD MAIDSTONE KENT ME14 2LD</t>
  </si>
  <si>
    <t>Adult Education - Maidstone AEC - prior to 1st occupation</t>
  </si>
  <si>
    <t>Libraries - Kent History and Library Centre - prior to 1st occupation</t>
  </si>
  <si>
    <t>Primary Education - Bearsted Primary Academy - 1 of 2 -Prior to 74th occupation</t>
  </si>
  <si>
    <t>Primary Education - Bearsted Primary Academy - 2 of 2 -prior to 148th occupation</t>
  </si>
  <si>
    <t>Secondary Education - Maplesden Noakes Enhancement  - 1 of 2 - prior to 74th occupation</t>
  </si>
  <si>
    <t>Secondary Education - Maplesden Noakes Enhancement - 2 of 2 - priot to 148th occupation</t>
  </si>
  <si>
    <t>Youth Services - Maidstone Infozone - prior to 1st occupation</t>
  </si>
  <si>
    <t>MA/17/503520</t>
  </si>
  <si>
    <t>LAND AT CASTLE DENE MAIDSTONE KENT ME14 2NH</t>
  </si>
  <si>
    <t>LIbraries - Kent History and Library Centre - prior to 1st occupation</t>
  </si>
  <si>
    <t>Primary Education -  Bearsted Primary Academy - prior to 1st occupation</t>
  </si>
  <si>
    <t>PROW -  Improvement of the steps on footpath KB1</t>
  </si>
  <si>
    <t>Libraries - Marden Library Bookstock -2 of 2 50% due prior to 50% occupation</t>
  </si>
  <si>
    <t>Primary Education - Marden Primary PH1 - 2 of 2 - 50% due prior to 50% occupation</t>
  </si>
  <si>
    <t>Secondary Education  - Cornwallis Secondary PH1-2 of 2 - 50% bal due prior to 50% occupation</t>
  </si>
  <si>
    <t>Youth Services - Marden Youth Outreach Equipment -2 of 2 50% due prior to 50% occupation</t>
  </si>
  <si>
    <t>MA/17/505395</t>
  </si>
  <si>
    <t xml:space="preserve">Spencers Field Goudhurst Road Marden Kent </t>
  </si>
  <si>
    <t>Primary Education - Marden Primary Ph2 - 1 of 2 - 50% prior to 20th occupation</t>
  </si>
  <si>
    <t>Primary Education - Marden Primary Ph2 - 2 of 2 - bal 50% prior to 40th occupation</t>
  </si>
  <si>
    <t>Secondary Education - Cornwallis Secondary Ph3 - 1 of 2 - 50% prior to 20th occupation</t>
  </si>
  <si>
    <t>Secondary Education - Cornwallis Secondary Ph3 - 2 of 2 - bal 50% prior to 40th occupation</t>
  </si>
  <si>
    <t>Adult Education - Portable Equipment in Maidstone - pior to commencement</t>
  </si>
  <si>
    <t>MA/18/502683</t>
  </si>
  <si>
    <t xml:space="preserve">Lyewood Farm Green Lane Boughton  Monchelsea </t>
  </si>
  <si>
    <t>Adult Education - Portable equipment in Maidstone - Prior 22nd occupation</t>
  </si>
  <si>
    <t>Libraries - Site specific bookstock - Maidstone - Prior 22nd occupation</t>
  </si>
  <si>
    <t>Primary Education - Boughton Monchelsea PS - 1 of 2 - 50% upon 21st occupation</t>
  </si>
  <si>
    <t>Primary Education - Boughton Monchelsea PS - 2 of 2 - bal 50% upon 43rd occupation</t>
  </si>
  <si>
    <t>Social Services - Boughton Monchelsea Village Hall - Prior 22nd occupation</t>
  </si>
  <si>
    <t>Travel Plan Monitoring</t>
  </si>
  <si>
    <t>Youth Services - Maidstone outreach Youth Services - Prior 22nd occupation</t>
  </si>
  <si>
    <t>MA/19/506182</t>
  </si>
  <si>
    <t>Land Rear Of Church Road Otham Kent ME15 8SB</t>
  </si>
  <si>
    <t>Cycleway Improvement Contribution - Prior Commencement</t>
  </si>
  <si>
    <t>Primary Education - Greenfields Community Primary - Prior 106th occupation</t>
  </si>
  <si>
    <t>Primary Education - Greenfields Community Primary - prior to any occupation</t>
  </si>
  <si>
    <t>Primary Education - Greenfileds Community Primary - prior 211th occupation</t>
  </si>
  <si>
    <t>Travel Plan monitoring</t>
  </si>
  <si>
    <t>SE/04/02248</t>
  </si>
  <si>
    <t>Hawthorn Place KESTON &amp; THE BEECHES SWANLEY</t>
  </si>
  <si>
    <t>Adult Education - Sevenoaks Outreach Equipment -  Sevenoaks Phase 2 payment</t>
  </si>
  <si>
    <t>SE/05/03042</t>
  </si>
  <si>
    <t>OAK HOUSE  LONDON ROAD  SEVENOAKS</t>
  </si>
  <si>
    <t>Sevenoaks - DCSM identified additional youth work within Sevenoaks</t>
  </si>
  <si>
    <t>SE/13/02032</t>
  </si>
  <si>
    <t>BRAMBLEFIELD  CLOSE &amp; PARK DRIVE LONGFIELD DA3 7RT</t>
  </si>
  <si>
    <t>Adult Education - within 10 miles of development - 1 of 2 - upon commencement</t>
  </si>
  <si>
    <t>Libraries - Sevenoaks Library Bookstock - 1of 2 - upon commencement</t>
  </si>
  <si>
    <t>Secondary Education - Trinity Grammar - 1 of 2 - upon commencement</t>
  </si>
  <si>
    <t>Social Services - Telecare within units on site - 1 of 2 - upon commencement</t>
  </si>
  <si>
    <t>SE/14/00487</t>
  </si>
  <si>
    <t>OLD POWDER MILLS POWDER MILL LANE LEIGH TN11 9AN</t>
  </si>
  <si>
    <t>Primary Education - Leigh Primary - 1st Payment</t>
  </si>
  <si>
    <t>SE/21/04181</t>
  </si>
  <si>
    <t>Broom Hill Site London Road Swanley Kent</t>
  </si>
  <si>
    <t xml:space="preserve">Community LearnReceivedg - CIL- Sevenoaks AEC additional resources </t>
  </si>
  <si>
    <t xml:space="preserve">Libraries - CIL - Swanley Library additional resources </t>
  </si>
  <si>
    <t xml:space="preserve">PROW  - PROW Contribution </t>
  </si>
  <si>
    <t xml:space="preserve">Scondary Education - new Sec Sch withReceived Sevenoaks District </t>
  </si>
  <si>
    <t xml:space="preserve">Secondary land - new Sec School land requirement </t>
  </si>
  <si>
    <t xml:space="preserve">Social Care - CIL - social Care 5 Key Areas </t>
  </si>
  <si>
    <t xml:space="preserve">Waste - CIL - Dunbrik WTS and Swanley HWRC upgrade </t>
  </si>
  <si>
    <t xml:space="preserve">YSpenth - CIL - Swanley Town Spentreach YSpenth work  </t>
  </si>
  <si>
    <t>SW/05/0687</t>
  </si>
  <si>
    <t>THE OLD COAL YARD CHURCH STREET PERIWINKLE CLOSE  SITTINGBOURNE</t>
  </si>
  <si>
    <t>Libraries - Management System Contribution - Calculated Income</t>
  </si>
  <si>
    <t>Youth Services - DCSM identified additional youth work within Swale</t>
  </si>
  <si>
    <t>Adult Education - Faversham AEC courses, equip &amp; staff -2 of 2 - on  36 mths after 1st payment</t>
  </si>
  <si>
    <t xml:space="preserve">HighWays - Brenley Corner </t>
  </si>
  <si>
    <t>Libraries - Faversham Library bookstock &amp; equip - 2 of 2 - 36mths after 1st payment</t>
  </si>
  <si>
    <t>Social Services - Community Hub in Faversham - 2 of 2 - 36mths after 1st payment</t>
  </si>
  <si>
    <t>travel plan</t>
  </si>
  <si>
    <t>Adult Education - Facilities &amp; classes in Faversham - 2 of 8 -upon 42nd occupation</t>
  </si>
  <si>
    <t xml:space="preserve">Adult Education - Facilities &amp; classes in Faversham - 3 of 8 - upon 83rd occupation </t>
  </si>
  <si>
    <t>Highways - 2 of 2</t>
  </si>
  <si>
    <t>Libraries - Faversham Library bookstock &amp; equipment  - 2 of 8 - upon 42nd occupation</t>
  </si>
  <si>
    <t xml:space="preserve">Libraries - Faversham Library bookstock &amp; equipment  - 3 of 8 - upon 83rd occupation </t>
  </si>
  <si>
    <t>Primary Education - Bysing wood Phase 1 - 2 of 8 - upon 42nd occupation</t>
  </si>
  <si>
    <t xml:space="preserve">Primary Education - Bysing wood Phase 1 - 3 of 8 - upon 83rd occupation </t>
  </si>
  <si>
    <t>Secondary Education - Abbey Secondary Phase 1 - 2 of 8 - upon 42nd occupation</t>
  </si>
  <si>
    <t xml:space="preserve">Secondary Education - Abbey Secondary Phase 1 - 3 of 8 - upon 83rd occupation </t>
  </si>
  <si>
    <t>Social Services - Community Hub in Faversham - 2 of 8 - upon 42nd occupation</t>
  </si>
  <si>
    <t xml:space="preserve">Social Services - Community Hub in Faversham - 3 of 8 - upon 83rd occupation </t>
  </si>
  <si>
    <t>SW/14/502729</t>
  </si>
  <si>
    <t>Davington Fields OSPRINGE BRICKWORKS LAND ADJ WESTERN LINK FAVERSHAM</t>
  </si>
  <si>
    <t>Adult Education - Faversham AEC courses staff &amp; equip - 1 of 2 - upon 63 occupations</t>
  </si>
  <si>
    <t>Libraries - Faversham Library bookstock &amp; equip - 1 of 2 - upon 63 occupations</t>
  </si>
  <si>
    <t>Primary Education - Bysing wood Phase 1 - 1 of 2 - upon 63 occupations</t>
  </si>
  <si>
    <t>Secondary Education - Abbey Secondary Phase 1 - 1 of 2 - uopn 63 occupations</t>
  </si>
  <si>
    <t>Social Services - Community Hub in Faversham -1 of 2 - upon 63 occupations</t>
  </si>
  <si>
    <t>Adult Education - Faversham AEC - 1 of 2 - phase 2 50% prior to 1st occupation</t>
  </si>
  <si>
    <t>Adult Education - Faversham AEC - 2 of 2 - phase 2 bal 50% upon 50% occupation</t>
  </si>
  <si>
    <t>HIGHWAYS - on 3rd anniversary of commencement</t>
  </si>
  <si>
    <t>HIGHWAYS -on 2nd ananiversary of commencement</t>
  </si>
  <si>
    <t>Libraries - Faversham Library stock &amp; equip - 1 of 2 - phase 2 50% prior to 1st occupation</t>
  </si>
  <si>
    <t>Libraries - Faversham Library stock &amp; equip - 2 of 2 - phase 2 bal 50% upon 50% occupation</t>
  </si>
  <si>
    <t>PROW - footpath ZF18</t>
  </si>
  <si>
    <t>Social Services - Community Hub in Faversham - 1 of 2 - phase 2 50% prior to 1st occupation</t>
  </si>
  <si>
    <t>Social Services - Community Hub in Faversham - 2 of 2 - phase 2 bal 50% upon 50% occupation</t>
  </si>
  <si>
    <t>SW/16/501266</t>
  </si>
  <si>
    <t>Watling Place, 99 HIGH STREET AND LAND TO THE NORTH OF HIGH STREET NEWINGTON KENT ME9 7JJ</t>
  </si>
  <si>
    <t>Adult Education - Sittingbourne AEC new equipment - prior 1st ocupation</t>
  </si>
  <si>
    <t>SW/16/507877</t>
  </si>
  <si>
    <t>Regent Quay, LAND WEST OF CROWN QUAY LANE SWALE</t>
  </si>
  <si>
    <t>Adult Education - Sittingbourne Hub new equipment - 1 of 2 - on 95 occupations</t>
  </si>
  <si>
    <t xml:space="preserve">Adult Education - Sittingbourne Hub new equipment - 2 of 2 - on 191 occupations </t>
  </si>
  <si>
    <t xml:space="preserve">Libraries - Sittingbourne Hub Equipment and bookstock - 2 of 2 - on 191 occupations </t>
  </si>
  <si>
    <t>Libraries - Sittingbourne Hub Equipment and bookstock- 1 of 2 - on 95 occupations</t>
  </si>
  <si>
    <t>Primary Education - Regis Manor Primary 1FE - 1 of 2 -on 95 occupations</t>
  </si>
  <si>
    <t>Primary Education - Regis Manor Primary 1FE - 2 of 2 - on 191 occupations</t>
  </si>
  <si>
    <t>Prow - new footpath to the west and Skate park - 2 of 2 - on 191 occupations</t>
  </si>
  <si>
    <t>Secondary Education - Sittingbourne Community Academy  2 - 2 of 2 - on 191 occupations</t>
  </si>
  <si>
    <t>Secondary Education - Sittingbourne Community Academy 1 - 1 of 2 - on 95 occupations</t>
  </si>
  <si>
    <t xml:space="preserve">Social Services - Sittingbourne Hub soical care space - 1 of 2 - on 95 occupations </t>
  </si>
  <si>
    <t>Social Services - Sittingbourne Hub soical care space - 2 of 2 - on 191 ocupations</t>
  </si>
  <si>
    <t>SW/16/508602</t>
  </si>
  <si>
    <t>LAND AT PRESTON FIELDS SALTERS LANE FAVERSHAM ME13 8YD</t>
  </si>
  <si>
    <t>A2/A251 Highways contribution - prior to commencement</t>
  </si>
  <si>
    <t>Footpath contribution - prior to commencement</t>
  </si>
  <si>
    <t>Libraries - Faversham Library reorganisation - Prior to 25% occupations of the origReceivedal application</t>
  </si>
  <si>
    <t>Secondary Education - Expansion of the QE  remaReceivedReceivedg 50% prior to 75% occ (250) of the orig app 3of3</t>
  </si>
  <si>
    <t>Secondary Education - Expansion of the QE sch Received Fav and/or  - 25% prior to 25% of occ (62) 1 of 3</t>
  </si>
  <si>
    <t>Secondary Education Expansion of the QE sch Received Fav and/or - 25% prior to 50% of occ (125) 2of3</t>
  </si>
  <si>
    <t xml:space="preserve">Travel Plan monitorReceivedg origReceivedal </t>
  </si>
  <si>
    <t>SW/18/500973</t>
  </si>
  <si>
    <t>Doubleday Lodge, Glebe Lane, Sittingbourne ME10 4JW</t>
  </si>
  <si>
    <t>Libraries - Sittingbourne Library</t>
  </si>
  <si>
    <t>Libraries - Stiingbourne Library</t>
  </si>
  <si>
    <t>Primary Education- Teynham Primary School phase 1 - 2 of 2- bal 50% prior 64th occupation</t>
  </si>
  <si>
    <t>Secondary Education - New NW Sittingbourne Phase 3 - 2 of 2 - bal 50% prior 64th occupation</t>
  </si>
  <si>
    <t xml:space="preserve">SW/18/506328 </t>
  </si>
  <si>
    <t>Land Lying To The South Of Dunlin Walk Iwade Kent ME9 8TG</t>
  </si>
  <si>
    <t xml:space="preserve">Broadband - Condition 29 </t>
  </si>
  <si>
    <t xml:space="preserve">Highways - A249/Grovehurst Junction </t>
  </si>
  <si>
    <t xml:space="preserve">Libraries - SittReceivedgbourne Library additional stock &amp; digital den </t>
  </si>
  <si>
    <t xml:space="preserve">Primary Education - Regis Manor PS expansion Phase 2 </t>
  </si>
  <si>
    <t xml:space="preserve">Secondary Education - Westlands Phase 2 </t>
  </si>
  <si>
    <t>SW/18/506417</t>
  </si>
  <si>
    <t>Land At Southsea Avenue, Scarborough Drive, Augustine Road, Sexburga Drive And The Broadway Minster-on-sea Kent ME12 2NF</t>
  </si>
  <si>
    <t>Adult Education - AEC Centre at Oasis Academy - prior to commencement</t>
  </si>
  <si>
    <t>Libraries - Minster on Sea LIbrary Bookstock -  Due Prior commencement</t>
  </si>
  <si>
    <t>Social Services - Changing Place Sheppey Healthy Living Centre - Due prior commencement</t>
  </si>
  <si>
    <t>SW/19/501332</t>
  </si>
  <si>
    <t>Land At Pond Farm Grovehurst Road Sittingbourne Kent ME9 8RD</t>
  </si>
  <si>
    <t xml:space="preserve">Broadband - Condition (6) MReceivedimal Receivedternal speed of 1000mbps </t>
  </si>
  <si>
    <t xml:space="preserve">Community LearnReceivedg - SittReceivedgbourne AEC additional provision </t>
  </si>
  <si>
    <t>Highways - Grovehurst Road/A249 Highways Contribution</t>
  </si>
  <si>
    <t xml:space="preserve">Libraries - SittReceivedgbourne Library displays abd bookstock </t>
  </si>
  <si>
    <t xml:space="preserve">Primary Education - Regis Manor Prim School 1of 2  prior to commencement </t>
  </si>
  <si>
    <t xml:space="preserve">Primary Education - Regis Manor Prim School 2of 2 before 1st ocupation  </t>
  </si>
  <si>
    <t xml:space="preserve">Secondary Education - new Sec Sch construction upon land off QuReceivedton Rd Phase 1 </t>
  </si>
  <si>
    <t xml:space="preserve">Secondary Land - new Sec sch site upon land off QuReceivedton Rd, Phase 1 </t>
  </si>
  <si>
    <t xml:space="preserve">Social Care - SittReceivedgbourne AEC ChangReceivedg Place Facility </t>
  </si>
  <si>
    <t xml:space="preserve">Travel Plan AdmReceivedistration Contribution </t>
  </si>
  <si>
    <t xml:space="preserve">WASTE - HWRC &amp; WTS additional capacity Received SittReceivedgbourne </t>
  </si>
  <si>
    <t xml:space="preserve">YSpenth - additional ySpenth resources Received SittReceivedgbourne coverReceivedg Iwade </t>
  </si>
  <si>
    <t>SW/19/503974</t>
  </si>
  <si>
    <t xml:space="preserve">Land East Of Iwade Iwade Kent ME9 8ST </t>
  </si>
  <si>
    <t xml:space="preserve">Broadband  - condition 40 </t>
  </si>
  <si>
    <t xml:space="preserve">Communtiy LearnReceivedg - SittReceivedgbourne AEC additional provision </t>
  </si>
  <si>
    <t xml:space="preserve">Highways - (Junction) Contribution </t>
  </si>
  <si>
    <t xml:space="preserve">Highways - Grovehurst Road/A249 Junction 1 of 4 100 dwellReceivedgs </t>
  </si>
  <si>
    <t xml:space="preserve">Highways Grovehurst Road/A249 Junction 2 of 4  -200  dwellReceivedgs  </t>
  </si>
  <si>
    <t xml:space="preserve">Highways Grovehurst Road/A249 Junction 3 of 4 - 300 dwellReceivedgs </t>
  </si>
  <si>
    <t xml:space="preserve">Highways Grovehurst Road/A249 juntion 4 of 4 - 350 dwellReceivedgs </t>
  </si>
  <si>
    <t xml:space="preserve">Libraries - SittReceivedgbourne LIbrary additional stock &amp; digitel den equip </t>
  </si>
  <si>
    <t xml:space="preserve">Primary Education - New 2FE Primary school construction Iwade/|North Sitt </t>
  </si>
  <si>
    <t xml:space="preserve">Secondary Education - new Secondary Sch upon ld off QuReceivedton Rd </t>
  </si>
  <si>
    <t xml:space="preserve">Travel Plan Audit Contribution </t>
  </si>
  <si>
    <t xml:space="preserve">Waste - HWRC &amp; WTS Received SittReceivedgbourne additional capacity </t>
  </si>
  <si>
    <t xml:space="preserve">YSpenth - YSpenth resources Received Area </t>
  </si>
  <si>
    <t>SW/20/503325</t>
  </si>
  <si>
    <t>Land East Of Crown Quay Lane Sittingbourne Kent ME10 3ST</t>
  </si>
  <si>
    <t xml:space="preserve">Community LearnReceivedg - SittReceivedgbourne AEC additional equipment 1 of 2 </t>
  </si>
  <si>
    <t xml:space="preserve">Community LearnReceivedg - SittReceivedgbourne AEC additional equipment 2 of 2 </t>
  </si>
  <si>
    <t xml:space="preserve">Highways - A2/Murston Road junction 1 of 2 </t>
  </si>
  <si>
    <t xml:space="preserve">Highways - A2/Murston Road junction 2 of 2 </t>
  </si>
  <si>
    <t xml:space="preserve">Highways - A2/Swanstree Avenue junction 1 of 2 </t>
  </si>
  <si>
    <t xml:space="preserve">Highways - A2/Swanstree Avenue junction 2 of 2 </t>
  </si>
  <si>
    <t xml:space="preserve">Highways - Key Street roundabSpent 1 of 2 </t>
  </si>
  <si>
    <t xml:space="preserve">Highways - Key Street roundabSpent 2 of 2 </t>
  </si>
  <si>
    <t xml:space="preserve">Libraries - SittReceivedgbourne Library additional resources 1 of 2 </t>
  </si>
  <si>
    <t xml:space="preserve">Libraries - SittReceivedgbourne Library additional resources 2 of 2 </t>
  </si>
  <si>
    <t xml:space="preserve">Primary Education - new 2FE PS to serve North SittReceivedgbourne 1 of 2 </t>
  </si>
  <si>
    <t xml:space="preserve">Primary Education - new 2FE PS to serve North SittReceivedgbourne 2 of 2 </t>
  </si>
  <si>
    <t xml:space="preserve">Primary Land - new 2Fe PS site to serve North SittReceivedgbourne 1 of 2 </t>
  </si>
  <si>
    <t xml:space="preserve">Primary Land - new 2Fe PS site to serve North SittReceivedgbourne 2 of 2 </t>
  </si>
  <si>
    <t xml:space="preserve">Secondary Education - new Sec Sch off QuReceivedton Rd NW SittReceivedgbourne 2 of 2 </t>
  </si>
  <si>
    <t xml:space="preserve">Secondary Education - new Sec Sch off QuReceivedton Rd NW SittReceivedgbourne1 of 2 </t>
  </si>
  <si>
    <t xml:space="preserve">Social Care - Social Care 5 Key Areas  1 of 2 </t>
  </si>
  <si>
    <t xml:space="preserve">Social Care - Social Care 5 Key Areas  2 of 2 </t>
  </si>
  <si>
    <t xml:space="preserve">Waste - SittReceivedgbourne MRF and additional capacity at the HWRC &amp; WTS - 1 of 2 </t>
  </si>
  <si>
    <t xml:space="preserve">Waste - SittReceivedgbourne MRF and additional capacity at the HWRC &amp; WTS - 2 of 2 </t>
  </si>
  <si>
    <t xml:space="preserve">YSpenth - SittReceivedgbourne YSpenth Service Received the area 1 of 2 </t>
  </si>
  <si>
    <t xml:space="preserve">YSpenth - SittReceivedgbourne YSpenth Service Received the area 2 of 2 </t>
  </si>
  <si>
    <t>SW/20/505921</t>
  </si>
  <si>
    <t xml:space="preserve">Land At Highfield Road Minster-on-sea Kent </t>
  </si>
  <si>
    <t xml:space="preserve">Broadband  - condition </t>
  </si>
  <si>
    <t xml:space="preserve">Community LearnReceivedg - Sheerness AEC additional equipment </t>
  </si>
  <si>
    <t xml:space="preserve">Libraries - MReceivedster Library additional services </t>
  </si>
  <si>
    <t xml:space="preserve">Secondary Education - Highsted &amp; Borden Grammar School exp </t>
  </si>
  <si>
    <t xml:space="preserve">Waste - Add capacity at HWRC &amp; WTS Received SittReceivedgbourne </t>
  </si>
  <si>
    <t xml:space="preserve">YSpenth - Swale YSpenth Services Locally </t>
  </si>
  <si>
    <t>SW/21/500766</t>
  </si>
  <si>
    <t>Land At Preston Fields (South) Salters Lane Faversham Kent ME13 8YD</t>
  </si>
  <si>
    <t>Community LearnReceivedg - Faversham AEC additional resources - Prior to 50% of the additional application</t>
  </si>
  <si>
    <t>Libraries - Faversham Library additional servives - prior to 25% occupations of the add dev</t>
  </si>
  <si>
    <t>Secondary Education - Queen Elizabeths School Faversham expansion - 25% prior to 25% of occupations</t>
  </si>
  <si>
    <t>Secondary Education - Queen Elizabeths School Faversham expansion - 25% prior to 50% occupations</t>
  </si>
  <si>
    <t>Secondary Education - Queen Elizabeths School Faversham expansion - RemaReceivedReceivedg 50% prior to 5% occ</t>
  </si>
  <si>
    <t>Social Care -Specialist care accommodation - Prior to 50% of the additional application 21/500766</t>
  </si>
  <si>
    <t>Travel Plan monotorReceivedg additional</t>
  </si>
  <si>
    <t>Waste - HWRC &amp; WTS Received SittReceivedgbourne additional capacity - Prior to 25% of the additional development</t>
  </si>
  <si>
    <t>YSpenth - Faversham YSpenth Service additional resouirces - Prior to 50% of the additional application</t>
  </si>
  <si>
    <t>SW/21/501839</t>
  </si>
  <si>
    <t>Land Off Otterham Quay Lane Upchurch Kent</t>
  </si>
  <si>
    <t>Community LearnReceivedg - SittReceivedgbourne AEC additional resources - 1of2 50% on 25% Occ (18)</t>
  </si>
  <si>
    <t>Community LearnReceivedg - SittReceivedgbourne AEC additional resources -2of2 50% on 50% Occ (37)</t>
  </si>
  <si>
    <t>Libraries - mobile library attendReceivedg Upchurch - 1of2 50% on 25% Occ (18)</t>
  </si>
  <si>
    <t>Libraries - mobile library attendReceivedg Upchurch - 2of2 50% on 50% Occ (37)</t>
  </si>
  <si>
    <t xml:space="preserve">MonitorReceivedg fee - Prior to paymernt of each contribution </t>
  </si>
  <si>
    <t>Primary Education - new 2FE Primary School Received sittReceivedgbourne - 1of2 50% on 25% Occ (18)</t>
  </si>
  <si>
    <t>Primary Education - new 2FE Primary School Received sittReceivedgbourne - 2of2 balance on 50% Occ (37)</t>
  </si>
  <si>
    <t>Secondary Education - new Secondary Sch land off QuReceivedton Road - 1of2 50% on 25% Occ (18)</t>
  </si>
  <si>
    <t>Secondary Education - new Secondary Sch land off QuReceivedton Road -2of2 50% on 50% Occ (37)</t>
  </si>
  <si>
    <t>Secondary Land - new Secondary School site acquisition QuReceivedton Road - 2of2 50% on 50% Occ (37))</t>
  </si>
  <si>
    <t>Secondary Land - new Secondary School site acquisition QuReceivedton Road -1of2 50% on 25% Occ (18)</t>
  </si>
  <si>
    <t>Social Care - Specialist care accommodation - 1of2 50% on 25% Occ (18)</t>
  </si>
  <si>
    <t>Social Care - Specialist care accommodation - 2of2 50% on 50% Occ (37)</t>
  </si>
  <si>
    <t>Waste - HWRC &amp; WTS Received SittReceivedgbourne additional capacity - 1of2 50% on 25% Occ (18)</t>
  </si>
  <si>
    <t>Waste - HWRC &amp; WTS Received SittReceivedgbourne additional capacity - 2of2 50% on 50% Occ (37)</t>
  </si>
  <si>
    <t>YSpenth - Swale Borough YSpenth Service additional resources - 1of2 50% on 25% Occ (18)</t>
  </si>
  <si>
    <t>YSpenth - Swale Borough YSpenth Service additional resources - 2of2 50% on 50% Occ (37)</t>
  </si>
  <si>
    <t>SW/21/502038</t>
  </si>
  <si>
    <t>Northern Phase Regent Quay Crown Quay Lane Sittingbourne Kent</t>
  </si>
  <si>
    <t xml:space="preserve">Primary Education - Phase 1 of the Regis Manor Primary School expansion </t>
  </si>
  <si>
    <t>Secondary Education - Phase 1 of the SittReceivedgbourne Community College expansion</t>
  </si>
  <si>
    <t>SW/21/502545</t>
  </si>
  <si>
    <t>Railway Depot Station Road Faversham ME13 8GE</t>
  </si>
  <si>
    <t xml:space="preserve">Community LearnReceivedg - Faversham AEC additional resources </t>
  </si>
  <si>
    <t xml:space="preserve">Libraries - Faversham Library - additional resources </t>
  </si>
  <si>
    <t xml:space="preserve">Secondary Education - new Faversham Secondary School </t>
  </si>
  <si>
    <t xml:space="preserve">Secondary Land - new Faversham Secondary School Land acquisition </t>
  </si>
  <si>
    <t>Social Care -  Specialist care accommodation</t>
  </si>
  <si>
    <t>Waste - Faversham HWRC &amp; SittReceivedgbourne WTS</t>
  </si>
  <si>
    <t xml:space="preserve">YSpenth - Faversham YSpenth Service </t>
  </si>
  <si>
    <t>TH/06/0650</t>
  </si>
  <si>
    <t>WESTWOOD CROSS  - LAND NORTH OF HAINE ROAD BROADSTAIRS &amp; WEST OF NASH ROAD MARGATE</t>
  </si>
  <si>
    <t>Primary Education -Westwood Cross PS 1 - 2 of 5 - on 250th occupation</t>
  </si>
  <si>
    <t>Youth Services - DCSM identified additional youth work within Thanet</t>
  </si>
  <si>
    <t>TH/07/1400</t>
  </si>
  <si>
    <t>LAND AT MONKTON ROAD, MINSTER, RAMSGATE</t>
  </si>
  <si>
    <t>Primary Education - Minster Primary Sch-Ramsgate</t>
  </si>
  <si>
    <t>TH/08/0056</t>
  </si>
  <si>
    <t>BRIDGE HOTEL, 13-15 ST MILDREDS ROAD, WESTGATE-ON-SEA</t>
  </si>
  <si>
    <t>Youth - DCSM identified additional youth work within Thanet - Calc Income</t>
  </si>
  <si>
    <t>TH/15/0537</t>
  </si>
  <si>
    <t>"Bakersfield" CLIFFSEND FARM COTTAGES CLIFFS END ROAD RAMSGATE CT12 5JG</t>
  </si>
  <si>
    <t>Libraries - Newington Libs bookstock - 1 of 2 - on 25% (8th) occupation</t>
  </si>
  <si>
    <t>Libraries - Newington Libs bookstock - 2 of 2 - on 50% (16th) occupation</t>
  </si>
  <si>
    <t>Secondary Education - Hartsdown Secondary - upon commencement</t>
  </si>
  <si>
    <t>TH/15/1204</t>
  </si>
  <si>
    <t>"Heritage Fields" LAND AT MANOR FARM MANOR ROAD ST NICHOLAS AT WADE</t>
  </si>
  <si>
    <t>Libraries - mobile library serving St Nicholsa at Wade - upon commencement</t>
  </si>
  <si>
    <t>Primary Education - Birchington PS 1 - upon commencement</t>
  </si>
  <si>
    <t xml:space="preserve">Secondary Education - Royal Harbour Phase 1 - upon commencement </t>
  </si>
  <si>
    <t>Heritage Fields LAND AT MANOR FARM MANOR ROAD ST NICHOLAS AT WADE</t>
  </si>
  <si>
    <t>TH/16/0376</t>
  </si>
  <si>
    <t>LAND REAR OF 2 TO 28 KINGSTON AVENUE MARGATE KENT</t>
  </si>
  <si>
    <t>Libraries - Thanet site specific bookstock - 1 of 2 - prior commencement</t>
  </si>
  <si>
    <t>Primary Education - within the Borough of Thanet - 1 of 2 - 50% prior to commencement</t>
  </si>
  <si>
    <t>Secondary Education - Ursuline College - 1 of 2 - 50% prior commencement</t>
  </si>
  <si>
    <t>TH/16/0731</t>
  </si>
  <si>
    <t>LAND ADJ SAFARI LODGE HAINE ROAD RAMSGATE</t>
  </si>
  <si>
    <t>Primary Education - Ramsgate Free School Phase 1 - due at 50% occupations</t>
  </si>
  <si>
    <t>TH/16/1473</t>
  </si>
  <si>
    <t>LAND OFF BRIARY CLOSE WESTGATE ON SEA</t>
  </si>
  <si>
    <t>Libraries- site specific Thanet Bookstock - prior 1st occupation</t>
  </si>
  <si>
    <t>Primary Education - St Gregorys RC 1 - 1 of 2 - 50% upon commencement</t>
  </si>
  <si>
    <t>Primary Education - St Gregorys RC 1 - 2 of 2 - Bal 50% prior 1st occupation</t>
  </si>
  <si>
    <t>Secondary Education - Ursuline College phase 1 - 1 of 2 - 50% upon commencement</t>
  </si>
  <si>
    <t>Secondary Education - Ursuline College phase 1 - 2 of 2 - Bal 50% prior 1st occupation</t>
  </si>
  <si>
    <t>TH/17/0150</t>
  </si>
  <si>
    <t>LAND ADJACENT TO OAKLAND COURT COTTINGTON ROAD CLIFFSEND RAMSGATE</t>
  </si>
  <si>
    <t xml:space="preserve">Libraries - Thanet Site specific bookstock - 1 of 2 - prior 1st occupation </t>
  </si>
  <si>
    <t>LIbraries - Thanet Site Specific bookstock - 2 of 2 - prior 50% occupation</t>
  </si>
  <si>
    <t>Primary Education - St Lawrence in Thanet C of E - 1 of 2 - 50% prior 1st occupation</t>
  </si>
  <si>
    <t xml:space="preserve">Primary Education - St Lawrence in Thanet C of E - 2 of 2 - bal 50% prior 50% occupation </t>
  </si>
  <si>
    <t xml:space="preserve">Secondary Education - Ursuline College Phase 1 - 1 of 2 - prior 1st occupation </t>
  </si>
  <si>
    <t>Secondary Education - Ursuline College Phase 1 - 2 of 2 - prior 50% occupation</t>
  </si>
  <si>
    <t>TH/17/0151</t>
  </si>
  <si>
    <t>LAND NORTH OF COTTINGTON ROAD AND EAST OF LAVENDER LANE RAMSGATE</t>
  </si>
  <si>
    <t>Libraries - Thanet Site specific bookstock - 1 of 2 - 50% prior 1st occuaption</t>
  </si>
  <si>
    <t xml:space="preserve">Libraries - Thanet Site specific bookstock - 2 of 2 - bal 50% prior 50% occupation </t>
  </si>
  <si>
    <t>Primary Education - St Lawrence in Thanet C of E - 1 of 2 - 50% pror 1st occupation</t>
  </si>
  <si>
    <t>Primary Education - St Lawrence in Thanet C of E - 2 of 2 - bal 50% prior 50% occupation</t>
  </si>
  <si>
    <t>PROW - Footpath Link - 1 of 2 - 50% prior 1st occupation</t>
  </si>
  <si>
    <t>PROW - Footpath Linl - 2 of 2 -  Bal 50% Prior 50% occupation</t>
  </si>
  <si>
    <t>Secondary Education - Phase 1 Ursuline College - 2 of 2 - bal 50% prior 50% occupation</t>
  </si>
  <si>
    <t>Secondary Education - Phase 1 Ursuline College - 50% prior 1st occupation</t>
  </si>
  <si>
    <t>TH/17/0152</t>
  </si>
  <si>
    <t>LAND EAST OF 40 CANTERBURY ROAD WEST RAMSGATE</t>
  </si>
  <si>
    <t>Libraries - Thanet Site specific bookstock - prior 1st occupation</t>
  </si>
  <si>
    <t xml:space="preserve">Libraries - Thanet Site specific bookstock - prior 50% occupation </t>
  </si>
  <si>
    <t xml:space="preserve">Primary Education - Birchington Primary Phase 2 - 1 of 2 - prior 1st occupation </t>
  </si>
  <si>
    <t>Primary Education - Birchington Primary Phase 2 - 2 of 2 - prior 50% occupation</t>
  </si>
  <si>
    <t>Secondary Education - Ursuline College Phase 1 - 1 of 2 - prior 1st occupation</t>
  </si>
  <si>
    <t>Secondary Education - Urusline College Phase 1 - 2 of 2 - prior 50% occupations</t>
  </si>
  <si>
    <t>TH/17/0321</t>
  </si>
  <si>
    <t>COURT STAIRS COUNTRY CLUB PEGWELL ROAD RAMSGATE</t>
  </si>
  <si>
    <t>Libraries - Ramsgate Library bookstock - 1 of 2 - 50% prior to commencement</t>
  </si>
  <si>
    <t>Libraries - Ramsgate Library bookstock - 2 of 2 -  bal 50% prior 1st occupation</t>
  </si>
  <si>
    <t>Primary Education - St Lawrence in Thanet C of E - 1 of 2 - 50% prior to commencement</t>
  </si>
  <si>
    <t>Primary Education - St Lawrence in Thanet C of E - 2 of 2 - bal 50% prior to 1st occupation</t>
  </si>
  <si>
    <t>TH/17/1159</t>
  </si>
  <si>
    <t>WESTCLIFF HOUSE 37A SEA ROAD WESTGATE ON SEA KENT CT8 8 QW</t>
  </si>
  <si>
    <t>Libraries - Westgate Library Bookstock - prior to 1st occupation</t>
  </si>
  <si>
    <t>TH/17/1523</t>
  </si>
  <si>
    <t xml:space="preserve">Land West of Hundreds Farm House Canterbury Road Westgate on Sea Kent CT8 8LU </t>
  </si>
  <si>
    <t>Libraries - Westgate Library bookstock - prior 50% occupation</t>
  </si>
  <si>
    <t>Libraries - Ramsgate library bookstock - prior 1st occupation</t>
  </si>
  <si>
    <t>Primary Education - Birchington PS</t>
  </si>
  <si>
    <t>Secondary Education - Ursuline phase 2 - 2 of 2 - prior 1st occupation</t>
  </si>
  <si>
    <t>LIbraries -  Thanet Site specific bookstock - prior 6th occupation</t>
  </si>
  <si>
    <t>Secondary Educaiton - Royal Harbour 1 - prior 6th occupation</t>
  </si>
  <si>
    <t>TH/18/0145</t>
  </si>
  <si>
    <t>382 and 392 Northdown Road, Margate, Kent, CT9 3PG</t>
  </si>
  <si>
    <t xml:space="preserve">Libraries - Cliftonville  Library Bookstock </t>
  </si>
  <si>
    <t>TH/18/0430</t>
  </si>
  <si>
    <t>163-173 Pegwell Road Ramsgate Kent CT11 OLY</t>
  </si>
  <si>
    <t>Libraries - Ramsgate Library - within 28 days of commencement</t>
  </si>
  <si>
    <t>TH/18/1755</t>
  </si>
  <si>
    <t>19 Royal Road, RAMSGATE, Kent, CT11 9LE</t>
  </si>
  <si>
    <t xml:space="preserve">Libraries - Ramsgate LIbrary Bookstock </t>
  </si>
  <si>
    <t>Secondary Education - new Thanet Secondary Free Sch Phase 1 - 2 of 2</t>
  </si>
  <si>
    <t xml:space="preserve">Secondary Education -new Thanet Secondary Free Sch Phase 1 - 1 of 2 </t>
  </si>
  <si>
    <t xml:space="preserve">Secondary Land  - new Thanet Secondary Free Sch acq costs 2 of 2 </t>
  </si>
  <si>
    <t xml:space="preserve">Secondary Land - new Thanet Secondary Free Sch acq costs 1 of 2 </t>
  </si>
  <si>
    <t>TH/19/0190</t>
  </si>
  <si>
    <t xml:space="preserve">8-12-High Street Broadstairs CT10 1LH </t>
  </si>
  <si>
    <t xml:space="preserve">Libraries - Management System Contribution </t>
  </si>
  <si>
    <t>TH/19/0323</t>
  </si>
  <si>
    <t xml:space="preserve">Land On The North Side Of, Stirling Way, RAMSGATE, Kent ( Trapezium) </t>
  </si>
  <si>
    <t xml:space="preserve">Communtiy LearnReceivedg - Broadstairs AEC additional resources </t>
  </si>
  <si>
    <t xml:space="preserve">Libraries - NewReceivedgton Library additional resources </t>
  </si>
  <si>
    <t>PROW - Footpath and Cycle LReceivedk Works to create a footpath and cycle lReceivedk between the site and Stirli</t>
  </si>
  <si>
    <t>Secondary Education - Sec Sch places withReceived Received the Thanet District 1of2 prior to occ 1st dwellReceivedg</t>
  </si>
  <si>
    <t xml:space="preserve">Secondary Education - Sec Sch places withReceived Received the Thanet District 2of2 prior to 18 dwellReceivedgs </t>
  </si>
  <si>
    <t>Social Care - Social Care 5 Key Areas</t>
  </si>
  <si>
    <t>Special Education Needs - Foreland Fields Sch expansion 1of 2 prior to 1st dwellReceivedg</t>
  </si>
  <si>
    <t>Special Education Needs - Foreland Fields Sch expansion 2of 2 prior to 18 dwellReceivedgs</t>
  </si>
  <si>
    <t xml:space="preserve">Waste - HWRC improvements Received Thanet </t>
  </si>
  <si>
    <t xml:space="preserve">YSpenth - YSpenth Service Received Thanet additional resources </t>
  </si>
  <si>
    <t>Community Learning - Portable IT Equipment - 1 of 2 - prior 1st occupation</t>
  </si>
  <si>
    <t>Community Learning - Portable IT Equipment - 2 of 2 - prior 50% occupations</t>
  </si>
  <si>
    <t>Libraries - Provision of Library Services - 1 of 2 - prior 1st occupation</t>
  </si>
  <si>
    <t xml:space="preserve">Libraries - Provision of Library Services - 2 of 2 - prior 50% occupations </t>
  </si>
  <si>
    <t>PROW - Transport Infrastructure Contribution</t>
  </si>
  <si>
    <t>Secondary Education - Ursuline College expansion  - prior 50% ocupation</t>
  </si>
  <si>
    <t>Secondary Land - Ursuline College Expansion</t>
  </si>
  <si>
    <t xml:space="preserve">Social Care - towards Social Care - 1 of 2 - prior 1st occupation </t>
  </si>
  <si>
    <t xml:space="preserve">Social Care - towards Social Care - 2 of 2 - prior 50% occupations </t>
  </si>
  <si>
    <t xml:space="preserve">Waste - Thanet HWRC - 1 of 2 - prior 1st occupation </t>
  </si>
  <si>
    <t>Waste - Thanet HWRC - 2 of 2 - prior 50% occupations</t>
  </si>
  <si>
    <t>Youth - Thanet Youth service - 1 of 2 - prior 1st occupation</t>
  </si>
  <si>
    <t xml:space="preserve">Youth - Thanet Youth service - 2 of 2 - prior 50% occupations </t>
  </si>
  <si>
    <t>TH/20/0335</t>
  </si>
  <si>
    <t>W S Cole And Son, 116 Monkton Street, Monkton, Ramsgate</t>
  </si>
  <si>
    <t xml:space="preserve">Broadband - PoReceivedt Receivedformative of the decision Notice </t>
  </si>
  <si>
    <t xml:space="preserve">Community LearnReceivedg- Broadstairs AEC additional resources 1 of 2 (prior to 1st occ) </t>
  </si>
  <si>
    <t xml:space="preserve">Community LearnReceivedg- Broadstairs AEC additional resources 2 of 2 (prior to 19th  occ) </t>
  </si>
  <si>
    <t xml:space="preserve">Libraries - MReceivedster Library additional  stock &amp; services 1 of 2 (prior to 1st occ) </t>
  </si>
  <si>
    <t xml:space="preserve">Libraries - MReceivedster Library additional  stock &amp; services 2 of 2 (prior to 19th occ) </t>
  </si>
  <si>
    <t>Primay Education - Manston Green Primary School 1 of 2 (prior to 1st occ)</t>
  </si>
  <si>
    <t xml:space="preserve">Primay Education - Manston Green Primary School 2 of 2 (prior to 19th) </t>
  </si>
  <si>
    <t xml:space="preserve">Secondary Education - Thanet new Secondary School Park Crescent 1 of 2  (prior to 1st occ) </t>
  </si>
  <si>
    <t xml:space="preserve">Secondary Education - Thanet new Secondary School Park Crescent 2 of 2  (prior to 19th  occ) </t>
  </si>
  <si>
    <t xml:space="preserve">Secondary Land - Thanet  new school land acquisition Park Cres 1 of 2 (prior to 1st occ ) </t>
  </si>
  <si>
    <t xml:space="preserve">Secondary Land - Thanet  new school land acquisition Park Cres 2 of 2 (prior to 19th occ ) </t>
  </si>
  <si>
    <t xml:space="preserve">Social Care - Thanet specialist care accommodation 1 of 2 (prior to 1st occ)  </t>
  </si>
  <si>
    <t xml:space="preserve">Social Care - Thanet specialist care accommodation 2 of 2 (prior to 19th occ)  </t>
  </si>
  <si>
    <t xml:space="preserve">Waste - Thanet HWRC improvements to Receivedcease capacity 1of 2 (prior to 1st occ) </t>
  </si>
  <si>
    <t xml:space="preserve">Waste - Thanet HWRC improvements to Receivedcease capacity 2 of 2 (prior to 19th  occ) </t>
  </si>
  <si>
    <t xml:space="preserve">YSpenth - Quarterdeck (Thanet YSpenth Hub) 1 of 2 (prior to 1st occ) </t>
  </si>
  <si>
    <t xml:space="preserve">YSpenth - Quarterdeck (Thanet YSpenth Hub) 2 of 2 (prior to 19th occ) </t>
  </si>
  <si>
    <t>TH/20/1525</t>
  </si>
  <si>
    <t>St Stephens, Haine Road, RAMSGATE, Kent</t>
  </si>
  <si>
    <t xml:space="preserve">Broadband - PoReceivedt 3 of the Receivedformatives of the decision notice </t>
  </si>
  <si>
    <t xml:space="preserve">Primary Education - new Primary School plces Received BirchReceivedgton &amp; Thanet Villages PlannReceivedg Group </t>
  </si>
  <si>
    <t>TH/20/1708</t>
  </si>
  <si>
    <t>143 - 147 High Street, RAMSGATE, Kent, CT11 9TY</t>
  </si>
  <si>
    <t xml:space="preserve">Community LearnReceivedg - Broadstairs AEC additional resources </t>
  </si>
  <si>
    <t xml:space="preserve">Libraries - Ramsgate Library additional services </t>
  </si>
  <si>
    <t xml:space="preserve">Secondary Education - Thanet Secondary Schoool Park Cresent </t>
  </si>
  <si>
    <t xml:space="preserve">Secondary Land - new Thanet Secondary School land cost acq </t>
  </si>
  <si>
    <t>Waste - Thanet HWRC improvements to Receivedcrease capacity</t>
  </si>
  <si>
    <t xml:space="preserve">YSpenth - Thanet YSpenth Service additional resources </t>
  </si>
  <si>
    <t>TH/21/0417</t>
  </si>
  <si>
    <t>Spitfire Green Land At, New Haine Road, RAMSGATE, Kent</t>
  </si>
  <si>
    <t>prior to first occupation</t>
  </si>
  <si>
    <t>12 months after date of 1st occupation</t>
  </si>
  <si>
    <t>Broadband Yes – Condition 51 of the Decision Notice</t>
  </si>
  <si>
    <t xml:space="preserve">Communtiy LearnReceivedg - Broadstairs AEC additional resources 1 of 3 phase 1 </t>
  </si>
  <si>
    <t xml:space="preserve">Communtiy LearnReceivedg - Broadstairs AEC additional resources 2 of 3 phase 2 </t>
  </si>
  <si>
    <t xml:space="preserve">Communtiy LearnReceivedg - Broadstairs AEC additional resources 3 of 3 phase 3 </t>
  </si>
  <si>
    <t>First anniversary of 1st payment</t>
  </si>
  <si>
    <t xml:space="preserve">Libraries - NewReceivedgton Library additional resources 1 of 3 Phase 1 </t>
  </si>
  <si>
    <t>Libraries - NewReceivedgton Library additional resources 2 of 3 Phase 2</t>
  </si>
  <si>
    <t>Libraries - NewReceivedgton Library additional resources 3 of 3 Phase 3</t>
  </si>
  <si>
    <t>Prior to 1st occupation if a Highway Agreement to secure the erection of bus shelters withReceived the sReceived</t>
  </si>
  <si>
    <t>second anniversary of 1st payment</t>
  </si>
  <si>
    <t xml:space="preserve">Secondary Education - new Thanet Sec Sch or additional places 1 of 3 </t>
  </si>
  <si>
    <t xml:space="preserve">Secondary Education - new Thanet Sec Sch or additional places 2 of 3 </t>
  </si>
  <si>
    <t xml:space="preserve">Secondary Education - new Thanet Sec Sch or additional places 3 of 3 </t>
  </si>
  <si>
    <t xml:space="preserve">Secondary Land - new Thanet Sec Sch land acquisition 1 of 3 </t>
  </si>
  <si>
    <t xml:space="preserve">Secondary Land - new Thanet Sec Sch land acquisition 2 of 3 </t>
  </si>
  <si>
    <t xml:space="preserve">Secondary Land - new Thanet Sec Sch land acquisition 3 of 3 </t>
  </si>
  <si>
    <t>Social Care -  Specialist care accommodation 1 of 3 Phase 1</t>
  </si>
  <si>
    <t>Social Care -  Specialist care accommodation 2 of 3 Phase 2</t>
  </si>
  <si>
    <t>Social Care -  Specialist care accommodation 3 of 3 Phase 3</t>
  </si>
  <si>
    <t xml:space="preserve">Waste - Thanet  HWRC improvements 1 of 3 Phase 1 </t>
  </si>
  <si>
    <t>Waste - Thanet  HWRC improvements 2 of 3 Phase 2</t>
  </si>
  <si>
    <t>Waste - Thanet  HWRC improvements 3 of 3 Phase 3</t>
  </si>
  <si>
    <t xml:space="preserve">YSpenth - YSpenth Spentreach services Received the area additional resoources 1 of 3 Phase 1 </t>
  </si>
  <si>
    <t>YSpenth - YSpenth Spentreach services Received the area additional resoources 2 of 3 Phase 2</t>
  </si>
  <si>
    <t>YSpenth - YSpenth Spentreach services Received the area additional resoources 3 of 3 Phase 3</t>
  </si>
  <si>
    <t>TH/21/0761</t>
  </si>
  <si>
    <t>Land Rear Of 92 To 102, Monkton Street, Monkton, Kent</t>
  </si>
  <si>
    <t xml:space="preserve">Broadband - Schedue3 of the S106 </t>
  </si>
  <si>
    <t xml:space="preserve">Libraries - MReceivedster Library additional resources </t>
  </si>
  <si>
    <t xml:space="preserve">Primary Education - Manston Green PS Phase 1 -  1 of 2 prior to commencement </t>
  </si>
  <si>
    <t>Primary Education - Manston Green PS Phase 1 -  2 of 2 not to occupay more than 29 private resid uni</t>
  </si>
  <si>
    <t xml:space="preserve">Secondary Education - new Thanet Secondary School 1 o2 prior to commencement of devlopment  </t>
  </si>
  <si>
    <t xml:space="preserve">Secondary Education - new Thanet Secondary School 2 o2 prior to occ of 20 resid units </t>
  </si>
  <si>
    <t xml:space="preserve">Secondary Land -new Thanet Secondary School land acquisition cost 1 of 2 prior to commencement </t>
  </si>
  <si>
    <t xml:space="preserve">Secondary Land -new Thanet Secondary School land acquisition cost 2 of 2 prior to commencement </t>
  </si>
  <si>
    <t xml:space="preserve">Waste - Thanet District HWRC improvements </t>
  </si>
  <si>
    <t>TH/22/0573</t>
  </si>
  <si>
    <t>Land at Manston Road, Ramsgate, Kent</t>
  </si>
  <si>
    <t xml:space="preserve">Community LearnReceivedg - Broadstairs AEC additional resources 1 of 2 - 1st occupation </t>
  </si>
  <si>
    <t xml:space="preserve">Community LearnReceivedg - Broadstairs AEC additional resources 2 of 2 - 45th  occupation </t>
  </si>
  <si>
    <t xml:space="preserve">Libraries - NewReceivedgton Library additional resources 1 of 2 - 1st occupation </t>
  </si>
  <si>
    <t xml:space="preserve">Libraries - NewReceivedgton Library additional resources 2 of 2 - 45th occupation </t>
  </si>
  <si>
    <t xml:space="preserve">Secondary Education - new Thanet Secondary School 1 of 2 on 1st occupation </t>
  </si>
  <si>
    <t xml:space="preserve">Secondary Education - new Thanet Secondary School 2 of 2 on occupation of 45th unit  </t>
  </si>
  <si>
    <t xml:space="preserve">Secondary Land - new Thanet Secondary School, land acquisition 1 of 2 on 1st occupation </t>
  </si>
  <si>
    <t xml:space="preserve">Secondary Land - new Thanet Secondary School, land acquisition 2 of 2 on 45th occupation </t>
  </si>
  <si>
    <t xml:space="preserve">Social Care - Social care 5 Key Areas 1 of 2 - 1st occupation </t>
  </si>
  <si>
    <t xml:space="preserve">Social Care - Social care 5 Key Areas 2 of 2 - 45th occupation </t>
  </si>
  <si>
    <t xml:space="preserve">Waste - Thanet HWRC  - 1 of 2 - 1st occupation </t>
  </si>
  <si>
    <t xml:space="preserve">Waste - Thanet HWRC  - 2 of 2 - 45th  occupation </t>
  </si>
  <si>
    <t xml:space="preserve">YSpenth - YSpenth Service Received Thanet additional resources 1 of 2 1st occupation </t>
  </si>
  <si>
    <t xml:space="preserve">YSpenth - YSpenth Service Received Thanet additional resources 2 of 2 - 45th occupation </t>
  </si>
  <si>
    <t>TH/22/0642</t>
  </si>
  <si>
    <t>Land South West Of The Nightingales, Ramsgate Road, MARGATE, Ken</t>
  </si>
  <si>
    <t>Broadband - condition is Receivedcluded Received the UU at poReceivedt 3.1.1</t>
  </si>
  <si>
    <t xml:space="preserve">Community LearnReceivedg - Margate AEC additional resources </t>
  </si>
  <si>
    <t xml:space="preserve">Secondary Education - new Thanet Sec Sch or add sec places oReceived Thanet </t>
  </si>
  <si>
    <t>Secondary Land - new Thanet Sec Sch land acq</t>
  </si>
  <si>
    <t xml:space="preserve">Waste - Thanet HWRC improvements to Receivedcrease capacity </t>
  </si>
  <si>
    <t xml:space="preserve">YSpenth - YSpenth Service Received Thanet </t>
  </si>
  <si>
    <t>TH/22/0979</t>
  </si>
  <si>
    <t>60 To 68 High Street And , 1 To 11 George Street, RAMSGATE, Kent</t>
  </si>
  <si>
    <t>Community LearnReceivedg - Broadstairs AEC additional resources - Received full comm of dev</t>
  </si>
  <si>
    <t>Libraries - Ramsgate Library additional resources - Received full comm of dev</t>
  </si>
  <si>
    <t>Social Care - Social Care 5 Key Areas - Received full comm of dev</t>
  </si>
  <si>
    <t>Waste - Thanet HWRC to Receivedcrease cacpacity - Received full comm of dev</t>
  </si>
  <si>
    <t>YSpenth - YSpenth Service Received Thanet additional resources - Received full comm of dev</t>
  </si>
  <si>
    <t>TH/22/1057</t>
  </si>
  <si>
    <t>Unit 1 And 2 Belgrave Road MARGATE Kent CT9 1XG</t>
  </si>
  <si>
    <t>Community LearnReceivedg - Margate AEC additional resources Trigger - prior to Commencement</t>
  </si>
  <si>
    <t>Libraries - Margate Library additional resources Trigger - prior to Commencement</t>
  </si>
  <si>
    <t>Secondary Education - new Thanet Sec Sch or provision withReceived Thanet - Trigger - prior to Commencemen</t>
  </si>
  <si>
    <t>Secondary land - new Thanet Sec Sch land acquisition Trigger - prior to Commencement</t>
  </si>
  <si>
    <t>Social Care - Social Care 5 Key Areas Trigger - prior to Commencement</t>
  </si>
  <si>
    <t>Waste - Thanet HWRC improvements and Receivedcrease capacity Trigger - prior to Commencement</t>
  </si>
  <si>
    <t>YSpenth - YSpenth service Received Thanet additional resources Trigger - prior to Commencement</t>
  </si>
  <si>
    <t>Youth Sevices - DCSM identified additional youth work within Tonbridge &amp; Malling</t>
  </si>
  <si>
    <t>TM/14/02992</t>
  </si>
  <si>
    <t>Pearsall Place, A-Z GEOGRAPHERS LTD 173-199 FAIRFIELD ROAD BOROUGH GREEN SEVENOAKS TN15 8PP</t>
  </si>
  <si>
    <t>Adult Education - Tonbridge AEC Kiln relocation - on 22nd occuption</t>
  </si>
  <si>
    <t>TM/17/00964</t>
  </si>
  <si>
    <t>PHOENIX HOUSE FORSTAL ROAD AYLESFORD KENT  ME20 7AU</t>
  </si>
  <si>
    <t>Primary Education - St Peters CEP enhancement - 1 of 2 - 50 % prior commencement</t>
  </si>
  <si>
    <t>Primary Education - St Peters CEP enhancement - 2 of 2 - bal 50% prior 1st occupation</t>
  </si>
  <si>
    <t>TM/17/03350</t>
  </si>
  <si>
    <t>FORMER SOMERFIELD DISTRIBUTION CENTRE STATION ROAD AYLESFORD ME20 7QR</t>
  </si>
  <si>
    <t>Primary Education -  Slade Primary</t>
  </si>
  <si>
    <t>50% on occupation of 60th dwelling</t>
  </si>
  <si>
    <t>Adult Education - Tonbridge &amp; Malling AEC - 2 of 2 - bal 50% prior 60th occupation</t>
  </si>
  <si>
    <t>Libraries - West Malling LIbrary enhancement - 2 of 2 - Bal 50% prior 60th occupation</t>
  </si>
  <si>
    <t>Primary Education - KIngs Hill PS (Valley Invicta) Phase 2  - 2 of 3 - 80th occupation</t>
  </si>
  <si>
    <t>Secondary Education - The Malling School  phase 1 - 2 of 3 - 40th occupation</t>
  </si>
  <si>
    <t>Social Services - Angel Centre Changing Place Facility - 2 of 2 - bal 50% prior 60th occ</t>
  </si>
  <si>
    <t>Youth Services - West Malling Community - 2 of 2 - bal 50% prior 60th occupation</t>
  </si>
  <si>
    <t>Adult Education - Tonbridge AEC kiln relocation- 1 of 2 - 50% prior 1st ocupation</t>
  </si>
  <si>
    <t>TM/18/03008</t>
  </si>
  <si>
    <t>Site East Of Clare Park Estate New Road East Malling West Malling Kent</t>
  </si>
  <si>
    <t>50% prior to 25% occupation</t>
  </si>
  <si>
    <t xml:space="preserve">Adult Education - Aylesford School Adult Education Centre 1 of 2 </t>
  </si>
  <si>
    <t xml:space="preserve">Primary Education - New Aylesford PS Phase 1 - 1 of 2 </t>
  </si>
  <si>
    <t xml:space="preserve">Primary Land - new Aylesford PS Land acquistion 1 of 2 </t>
  </si>
  <si>
    <t>Secondary Education - Maidstone Girls Grammar sch 1 of 2</t>
  </si>
  <si>
    <t xml:space="preserve">Social Services - Aylesford Priory Changing place facility 1 of 2 </t>
  </si>
  <si>
    <t xml:space="preserve">Youth Services - Aylesford Youth Club 1 of 2 </t>
  </si>
  <si>
    <t>TM/18/03030</t>
  </si>
  <si>
    <t xml:space="preserve">Development Site between 1 Tower View and 35 Kings Hill Avenue, Kings Hill West Malling </t>
  </si>
  <si>
    <t>Community Learning - The Commissioning of community learning classes arts and culture events at King</t>
  </si>
  <si>
    <t>Libraries - Kings Hill Outreach Library Services</t>
  </si>
  <si>
    <t xml:space="preserve">Primary Education - Valley Invicta Primary School at Kings Hill 1 of 2 </t>
  </si>
  <si>
    <t xml:space="preserve">Primary Education - Valley Invicta Primary School at Kings Hill 2 of 2 </t>
  </si>
  <si>
    <t>Prior Occupation of 1st Dwelling</t>
  </si>
  <si>
    <t xml:space="preserve">Secondary Education - Judd Schoool Expansion 1 of 2 </t>
  </si>
  <si>
    <t>Social Care - providing new or adapted facilities for those with physical or learning disabilities a</t>
  </si>
  <si>
    <t>Youth - Towards providing sports and IT equipment and storage for KCC commissioned youth services at</t>
  </si>
  <si>
    <t>Development Site between 1 Tower View and 35 Kings Hill Avenue, Kings Hill West Malling</t>
  </si>
  <si>
    <t>TM/18/03033</t>
  </si>
  <si>
    <t>Development Site between 23 Kings Hill Avenue &amp; 8 Abbey Wood Rd, Kings Hill</t>
  </si>
  <si>
    <t xml:space="preserve">Primary Education - Valley Invicta Primary School at Kings Hill  1 0f 2 </t>
  </si>
  <si>
    <t xml:space="preserve">Primary Education - Valley Invicta Primary School at Kings Hill  2 0f 2 </t>
  </si>
  <si>
    <t>prior 1st occupation</t>
  </si>
  <si>
    <t>Secondary Education - The Judd School expansion Phase 2  2 of 2</t>
  </si>
  <si>
    <t>Secondary Education - The Judd School expansion Phase 2 1 of 2</t>
  </si>
  <si>
    <t>TM/18/03034</t>
  </si>
  <si>
    <t>Development Site North And East Of Jubilee Way Kings Hill West Malling Kent</t>
  </si>
  <si>
    <t>Community Learning - The Commissioning of community learning classes artsand culture events at Kings</t>
  </si>
  <si>
    <t xml:space="preserve">Primary Education - Valley Invicta Primary School at Kings 1 of 2 </t>
  </si>
  <si>
    <t xml:space="preserve">Primary Education - Valley Invicta Primary School at Kings 2 of 2 </t>
  </si>
  <si>
    <t>prior 1st</t>
  </si>
  <si>
    <t xml:space="preserve">Secondary Education - Judd School expansion Phase 2  - 1 of 2 </t>
  </si>
  <si>
    <t xml:space="preserve">Secondary Education - Judd School expansion Phase 2  - 2 of 2 </t>
  </si>
  <si>
    <t>Youth - providing sports and IT equipment and storage for KCC commissioned youth services at Kings H</t>
  </si>
  <si>
    <t>Development Site North And East Of Jubilee Way Kings Hill West Malling Ken</t>
  </si>
  <si>
    <t>TM/19/00014</t>
  </si>
  <si>
    <t>Land North Of Lower Haysden Lane Tonbridge Kent</t>
  </si>
  <si>
    <t xml:space="preserve">Community LearnReceivedg - Tonbridge AEC additional equipment 1 of 2 </t>
  </si>
  <si>
    <t xml:space="preserve">Community LearnReceivedg - Tonbridge AEC additional equipment 2 of 2 </t>
  </si>
  <si>
    <t xml:space="preserve">Highways - SustaReceivedable travel </t>
  </si>
  <si>
    <t xml:space="preserve">Libraries - Tonbridge LIbrary Bookstock &amp; ShelvReceivedg 1 of 2 </t>
  </si>
  <si>
    <t xml:space="preserve">Libraries - Tonbridge LIbrary Bookstock &amp; ShelvReceivedg 2 of 2 </t>
  </si>
  <si>
    <t>Prioir Commencement</t>
  </si>
  <si>
    <t xml:space="preserve">Secondary Education - Judd School Phase 1 expansion 1 of 2 </t>
  </si>
  <si>
    <t xml:space="preserve">Secondary Education - Judd School Phase 1 expansion 2 of 2 </t>
  </si>
  <si>
    <t xml:space="preserve">Social Care - Angel  Centre ChangReceivedg Place Facility 2 of 2 </t>
  </si>
  <si>
    <t xml:space="preserve">Social Care - Angel Centre ChangReceivedg Place Facility 1 of 2 </t>
  </si>
  <si>
    <t xml:space="preserve">Travel Plan MonitorReceivedg </t>
  </si>
  <si>
    <t xml:space="preserve">YSpenth - YSpenth Service Received Tonbridge additional resources 1 of 2 </t>
  </si>
  <si>
    <t xml:space="preserve">YSpenth - YSpenth Services Received Tonbirdge additional resources  2 of 2 </t>
  </si>
  <si>
    <t>TM/19/02109</t>
  </si>
  <si>
    <t xml:space="preserve">180 High Street Tonbridge Kent TN9 1FL </t>
  </si>
  <si>
    <t>Community Learning - Tonbridge AEC kiln relocation</t>
  </si>
  <si>
    <t xml:space="preserve">Libraries - Tonbridge and Malling Tonbridge North Bookstock </t>
  </si>
  <si>
    <t>Secondary Education - Judd School expansion</t>
  </si>
  <si>
    <t xml:space="preserve">Social Care - Extra Care accommodation Tonbridge and Malling </t>
  </si>
  <si>
    <t>Waste - HWRC Tonbridge and Malling</t>
  </si>
  <si>
    <t>Youth - Tonbridge Youth Service additional resources</t>
  </si>
  <si>
    <t>180 High Street Tonbridge Kent TN9 1FL</t>
  </si>
  <si>
    <t>TM/20/00597</t>
  </si>
  <si>
    <t xml:space="preserve">Land South Of Hoath Cottage Carpenters Lane Hadlow Tonbridge </t>
  </si>
  <si>
    <t xml:space="preserve">Secondary Education - Judd School Expansion 1 of 2 </t>
  </si>
  <si>
    <t xml:space="preserve">Secondary Education - Judd School Expansion 2 of 2 </t>
  </si>
  <si>
    <t>Social Care - Tonbridge &amp; Malling Specialist care accommodation</t>
  </si>
  <si>
    <t xml:space="preserve">Waste -  HWRC to serve Tonbridge and Malling Borough </t>
  </si>
  <si>
    <t>Youth -  DCSM identified additional youth work within Tonbridge &amp; Malling</t>
  </si>
  <si>
    <t>TM/20/01218</t>
  </si>
  <si>
    <t>Land Adjacent Ditton Common North Of Rede Wood Road Oakapple Lane Barming Kent</t>
  </si>
  <si>
    <t xml:space="preserve">Bus Receivedfrasture - </t>
  </si>
  <si>
    <t xml:space="preserve">Community LearnReceivedg - Aylesford AEC Teapot Lane additional equip 1 of 2 </t>
  </si>
  <si>
    <t>Community LearnReceivedg - Aylesford AEC Teapot Lane additional equip 2 of 2</t>
  </si>
  <si>
    <t xml:space="preserve">Highways - Highway Works </t>
  </si>
  <si>
    <t xml:space="preserve">Libraries - Larkfield Library additional services 1 of 2 </t>
  </si>
  <si>
    <t xml:space="preserve">Libraries - Larkfield Library additional services 2 of 2 </t>
  </si>
  <si>
    <t xml:space="preserve">Secondary Edcuation - new Broadwater Farm Secondary School 1 of 2 </t>
  </si>
  <si>
    <t xml:space="preserve">Secondary Edcuation - new Broadwater Farm Secondary School 2 of 2 </t>
  </si>
  <si>
    <t xml:space="preserve">Secondary Land - new Broadwater Farm Secondary School land costs 2 of 2 </t>
  </si>
  <si>
    <t xml:space="preserve">Secondary Land - new Broadwater Farm Secondary School land costs1 of 2 </t>
  </si>
  <si>
    <t>TM/20/02008</t>
  </si>
  <si>
    <t>The Car Company, Priory Road, Tonbridge, Kent TN9 2BW</t>
  </si>
  <si>
    <t>Community Learning - Tonbridge Additional Equipment   - 1 of 2 - 50% prior commencement</t>
  </si>
  <si>
    <t>Libraries - Tonbridge Library - 1 of 2 - 50% prior commencement</t>
  </si>
  <si>
    <t>Primary Education - Slade Primary School - 1 of 2 - 50% prior commencement</t>
  </si>
  <si>
    <t>Secondary Education - The Judd School - 1 of 2 - 50% prior commencement</t>
  </si>
  <si>
    <t>Social Care - Tonbridge and Malling Specialist care - 1 of 2 - 50% prior commencement</t>
  </si>
  <si>
    <t>Waste - Tonbridge and Malling new WTS and HWRC's - 1 of 2 - prior commencement</t>
  </si>
  <si>
    <t>Youth - Tonbridge and Malling  Youth Services - 1 of 2 - 50% prior commencemet</t>
  </si>
  <si>
    <t>TM/21/01542</t>
  </si>
  <si>
    <t>Rear Of 78 To 80 High Street Tonbridge Kent TN8 5AD</t>
  </si>
  <si>
    <t>Community LearnReceivedg - Tonbridge AEC additional equipment</t>
  </si>
  <si>
    <t xml:space="preserve">Waste - new WTS and new improved HWRC's Tonbridge and Malling </t>
  </si>
  <si>
    <t>TM/21/01767</t>
  </si>
  <si>
    <t>Land Northwest Of Bell Lane, Burham, Rochester, Kent</t>
  </si>
  <si>
    <t xml:space="preserve">Community LearnReceivedg - Aylesford school AEC additional resources 1 of 2 50% prior to 1st occ of 25% </t>
  </si>
  <si>
    <t xml:space="preserve">Community LearnReceivedg - Aylesford school AEC additional resources 2 of 2 balan prior to occ of 50% </t>
  </si>
  <si>
    <t xml:space="preserve">Libraries - Snodland Library additional services 1 of 2 50% prior to 1st oc of 25% </t>
  </si>
  <si>
    <t xml:space="preserve">Libraries - Snodland Library additional services 2of 2 balance prior to  occ of 50% </t>
  </si>
  <si>
    <t xml:space="preserve">Primary Education - new Aylesford Primary School 1 of 2 prior to 1st occ of 25% </t>
  </si>
  <si>
    <t xml:space="preserve">Primary Education - new Aylesford Primary School 2 of 2 prior to 1st occ of 50% </t>
  </si>
  <si>
    <t xml:space="preserve">Primary land - new Aylesford Primary School Land acquisition 1 of 2 50% prior to 1st occ of 25% </t>
  </si>
  <si>
    <t xml:space="preserve">Primary land - new Aylesford Primary School Land acquisition 2 of 2 balance prior to 50% occ </t>
  </si>
  <si>
    <t xml:space="preserve">Secondary Education - new build costs for new Secondary school 1 of 2 50% prio to 1st occ </t>
  </si>
  <si>
    <t xml:space="preserve">Secondary Education - new build costs for new Secondary school 2 of 2 balance prior to 50% ocupatio </t>
  </si>
  <si>
    <t xml:space="preserve">Secondary land -Towards the land for the new secondary school 1 of 2 50% prior to 1st occ of 25% </t>
  </si>
  <si>
    <t xml:space="preserve">Secondary land -Towards the land for the new secondary school 2 of 2 balance prior to  occ of 50% </t>
  </si>
  <si>
    <t xml:space="preserve">Social Care - Social Care 5 key areas 1 of 2  50% prior to 1st occ of 25% </t>
  </si>
  <si>
    <t xml:space="preserve">Social Care - Social Care 5 key areas 2 of 2  balance prior to  occ of 50% </t>
  </si>
  <si>
    <t xml:space="preserve">Waste - new HWRC Received Tonbridge &amp; MallReceivedg 1 of 2 50% prioer to 1st occ of 25% </t>
  </si>
  <si>
    <t xml:space="preserve">Waste - new HWRC Received Tonbridge &amp; MallReceivedg 2 of 2 balance  prior to occ of 50% </t>
  </si>
  <si>
    <t xml:space="preserve">YSpenth - MallReceivedg Spentreach YSpenth Service 1 of 2 50% prio to 1st occ of 25% </t>
  </si>
  <si>
    <t xml:space="preserve">YSpenth - MallReceivedg Spentreach YSpenth Service 2 of 2 balance prior to occ of 50%  </t>
  </si>
  <si>
    <t>TM/21/01939</t>
  </si>
  <si>
    <t>Land Adjoining Scarborough Lane Burham And Peters Pit Hall Road Wouldham Rochester Kent</t>
  </si>
  <si>
    <t>Community LearnReceivedg -  AEC's Received Tonbridge and Malling  additional resources 1of2 prior to 25% occupation (12)</t>
  </si>
  <si>
    <t>Community LearnReceivedg -  AEC's Received Tonbridge and Malling  additional resources 2of2 prior to 50% occupation (23)</t>
  </si>
  <si>
    <t>Libraries - mobile attendReceivedg Wouldham 1of2 prior to 25% occupation (12)</t>
  </si>
  <si>
    <t>Libraries - mobile attendReceivedg Wouldham 2of2 prior to 50% occupation (23)</t>
  </si>
  <si>
    <t>Primary Education - new Aylesford Primary School 1of2 prior to 25% occupation</t>
  </si>
  <si>
    <t>Primary Education - new Aylesford Primary School 2of2 prior to 50% occupation</t>
  </si>
  <si>
    <t>Primary Land - new Aylesford Primary School land acquisition 1of2 prior to 25% occupation (12)</t>
  </si>
  <si>
    <t>Primary Land - new Aylesford Primary School land acquisition 2of2 prior to 50% occupation (23)</t>
  </si>
  <si>
    <t>Secondary Education - new Broadwater Farm Secondary School 1of2 prior to 25% occupation (12)</t>
  </si>
  <si>
    <t>Secondary Education - new Broadwater Farm Secondary School 2of2 prior to 50% occupation (23)</t>
  </si>
  <si>
    <t>Secondary Land - new Broadwater Farm Secondary School land costs 1of2 prior to 25% occupation (12)</t>
  </si>
  <si>
    <t>Secondary Land - new Broadwater Farm Secondary School land costs 2of2 prior to 50% occupation (23)</t>
  </si>
  <si>
    <t>Social Care - Social Care 5 Key areas 1of2 prior to 25% occupation (12)</t>
  </si>
  <si>
    <t>Social Care - Social Care 5 Key areas 2of2 prior to 50% occupation (23)</t>
  </si>
  <si>
    <t>Waste - new HWRC Received Tonbridge &amp; MallReceivedg 1of2 prior to 25% occupation (12)</t>
  </si>
  <si>
    <t>Waste - new HWRC Received Tonbridge &amp; MallReceivedg 2of2 prior to 50% occupation (23)</t>
  </si>
  <si>
    <t>YSpenth - YSpenth services Spentreach Received MallReceivedg &amp; MallReceivedg North East 1of2 prior to 25% occupation (12)</t>
  </si>
  <si>
    <t>YSpenth - YSpenth services Spentreach Received MallReceivedg &amp; MallReceivedg North East 1of2 prior to 50% occupation (23)</t>
  </si>
  <si>
    <t>TW/05/02580</t>
  </si>
  <si>
    <t>OLD GASWORKS SITE  TALBOT ROAD HAWKHURST</t>
  </si>
  <si>
    <t>Youth Services - DCSM identified additional youth work within Tunbridge Wells - Calc Income</t>
  </si>
  <si>
    <t>Social Services - Rusthall Care Home</t>
  </si>
  <si>
    <t>Social Services - Tunbridge Wells Cultural Hub</t>
  </si>
  <si>
    <t>TW/08/03962</t>
  </si>
  <si>
    <t>THE HOPOCKET INN 59 MAIDSTONE ROAD PADDOCK WOOD TONBRIDGE KENT</t>
  </si>
  <si>
    <t>TW/12/00201</t>
  </si>
  <si>
    <t>1-66 KEMBLE CLOSE, 1-66 SILWOOD CLOSE LAKESIDE 14-100 GREGGS WOOD ROAD TUNBRIDGE WELLS SHERWOOD PARK TUNBRIDGE WELLS</t>
  </si>
  <si>
    <t>Youth Services - DCSM identified additional youth work within Tunbridge Wells</t>
  </si>
  <si>
    <t>Primary Education -  Knights Park Primary Artificial Playing Field</t>
  </si>
  <si>
    <t>Adult Education - T Wells AEC - prior 300th occupation</t>
  </si>
  <si>
    <t>Libraries - The Amelia Scott Centre - 1 of 2</t>
  </si>
  <si>
    <t>Youth Services - DCSM identified additional youth work within Tunbridge Wells - 1 of 2 -  300th occ</t>
  </si>
  <si>
    <t>Youth Services - DCSM identified additional youth work within Tunbridge Wells - 2 of 2 - 12 mths</t>
  </si>
  <si>
    <t>TW/13/03732</t>
  </si>
  <si>
    <t>ST JAMES COURT WOOD ST TUNBRIDGE WELLS</t>
  </si>
  <si>
    <t>Youth Services -DCSM identified additional youth work within Tunbridge Wells - Calc Income</t>
  </si>
  <si>
    <t>TW/14/00547</t>
  </si>
  <si>
    <t>LAND WEST OF BIRCHFIELD RYE ROAD HAWKHURST TN18 5DA</t>
  </si>
  <si>
    <t>Libraries - Hawkhurst Library expansion - upon implementation</t>
  </si>
  <si>
    <t>1st Annual Instalment -prior to occupation of any housing unit.</t>
  </si>
  <si>
    <t>Nursery School - before 1st occupation</t>
  </si>
  <si>
    <t xml:space="preserve">Primary Land  - Primary School land acquisition - prior 1st occupation </t>
  </si>
  <si>
    <t>Prior 1st Occ</t>
  </si>
  <si>
    <t>prior 1st occ</t>
  </si>
  <si>
    <t>Flood-and-Water-Management</t>
  </si>
  <si>
    <t>PROW - Footpath link from Mascalls Sch to New Zebra Crossing - Prior occupation</t>
  </si>
  <si>
    <t>PROW - Improved shared pedestrian and cycle route Church Farm/The Cedars - Prior Occ</t>
  </si>
  <si>
    <t>Highways -share use facility at Green Lane</t>
  </si>
  <si>
    <t>Libraries - Paddock Wood Library Phase 2 - prior 75% occupation in Phase 2</t>
  </si>
  <si>
    <t>Prior to occupation of any market dwelling</t>
  </si>
  <si>
    <t xml:space="preserve">Secondary Education - Mascalls Sch Phase 2 - 1 of 2 - prior 50% occupations of phase 2 </t>
  </si>
  <si>
    <t>TW/15/507307</t>
  </si>
  <si>
    <t>46 GOODS STATION ROAD TUNBRIDGE WELLS TN1 2DB</t>
  </si>
  <si>
    <t>Libraries -T Wells Library Bookstock</t>
  </si>
  <si>
    <t>Primary Education - St Barnabus PS</t>
  </si>
  <si>
    <t>before commencement</t>
  </si>
  <si>
    <t>TW/17/00987</t>
  </si>
  <si>
    <t>25-27 TUNNEL ROAD TUNBRIDGE WELLS KENT TN1 2BT</t>
  </si>
  <si>
    <t xml:space="preserve">Libraries - Tunbridge Wells Library - 2 of 2 50% prior to first occupation </t>
  </si>
  <si>
    <t xml:space="preserve">Libraries - Tunbridge Wells Library -1 of 2 50% prior to commencement </t>
  </si>
  <si>
    <t>TW/17/01142</t>
  </si>
  <si>
    <t>"Marchants Lea" LAND BETWEEN LONG LEAS AND PEAR TREE COTTAGE MAIDSTONE ROAD MATFIELD TONBRIDGE</t>
  </si>
  <si>
    <t>Libraries - T Wells Mobile attending Matfield - on commencement</t>
  </si>
  <si>
    <t>20% on 2nd anniversary of first instalment</t>
  </si>
  <si>
    <t>Libraries - Paddock Wood Library Bookstock - Prior 67th occupation</t>
  </si>
  <si>
    <t>TW/18/01976</t>
  </si>
  <si>
    <t>LAND AT GIBBET LAND AND FURNACE LANE HORSMONDEN TONBRIDGE KENT</t>
  </si>
  <si>
    <t>Libraries - Mobile Library attending Horsmonden - prior 1st occupation</t>
  </si>
  <si>
    <t>Primary Education - Horsmonden PS Enhancement - prior 1st occupation</t>
  </si>
  <si>
    <t>Secondary Education - Mascalls Sch Phase 1 - prior 1st occupation</t>
  </si>
  <si>
    <t>Highways - towards improvement of public transport services  1 of 3</t>
  </si>
  <si>
    <t xml:space="preserve">Cycle Strategy - Comprising speed survey &amp; Design Signing and lines </t>
  </si>
  <si>
    <t>TW/18/03542</t>
  </si>
  <si>
    <t xml:space="preserve">Notcutts Garden Centre Tonbridge Road Pembury Royal Tunbridge Wells Kent TN2 4QN </t>
  </si>
  <si>
    <t>On or before commencement</t>
  </si>
  <si>
    <t>TW/19/01099</t>
  </si>
  <si>
    <t>OS Plot 2912, Maidstone Road, Matfield, Tonbridge,</t>
  </si>
  <si>
    <t>Libraries - mobile Library attending at Matfield</t>
  </si>
  <si>
    <t xml:space="preserve">Secondary Education - Mascalls Academy Phase 2 expansion </t>
  </si>
  <si>
    <t>TW/19/03625</t>
  </si>
  <si>
    <t>Land At Common Road Sissinghurst Cranbrook Kent</t>
  </si>
  <si>
    <t xml:space="preserve">Primary Education - Cranbrook Primary School expansion 1 of 2 </t>
  </si>
  <si>
    <t xml:space="preserve">Secondary Education - Tunbridge Wells Grammar School for Boys 1 of 2 </t>
  </si>
  <si>
    <t>PROW  - Hawkenbury</t>
  </si>
  <si>
    <t>Community Learning - Southborough Hub Sports Pavilion</t>
  </si>
  <si>
    <t xml:space="preserve">Community Learning - Southborough Hub Sports Pavilion </t>
  </si>
  <si>
    <t xml:space="preserve">Youth - DCSM identified additional youth work within Tunbridge Wells 1 of 2 </t>
  </si>
  <si>
    <t>TW/21/00665</t>
  </si>
  <si>
    <t>Land Rear Of  7 - 9 Station Road, Paddock Wood, Tonbridge, Kent</t>
  </si>
  <si>
    <t xml:space="preserve"> Broadband - Condition 21 of PlannReceivedg Decision Notice dated 29 April 2022</t>
  </si>
  <si>
    <t xml:space="preserve">Community LearnReceivedg - AEC's centre Received Tunbridge Wells/ Paddock Wood before occ of 7th dwellReceivedg </t>
  </si>
  <si>
    <t xml:space="preserve">Libraries - Paddock Wood Library additional service </t>
  </si>
  <si>
    <t xml:space="preserve">Secondary Education - Mascalls Secondary School expansion </t>
  </si>
  <si>
    <t xml:space="preserve">Waste - new WTS and new and improved HWRCs prior to 1st dwellReceivedg </t>
  </si>
  <si>
    <t xml:space="preserve">YSpenth - YSpenth service Received Paddock Wood additional resources </t>
  </si>
  <si>
    <t>TW/21/01638</t>
  </si>
  <si>
    <t>Ld Four Acres, Cranbrook Rd, Frittenden</t>
  </si>
  <si>
    <t xml:space="preserve">Broadband - Receivedformative 4 of plannReceivedg decision </t>
  </si>
  <si>
    <t xml:space="preserve">Libraries - Cranbrook Cultural Hub Libs, AE &amp; Social Care </t>
  </si>
  <si>
    <t xml:space="preserve">Primary Education - Cranbrook Primary School enlargement 1 of 2 </t>
  </si>
  <si>
    <t xml:space="preserve">Primary Education - Cranbrook Primary School enlargement 2 of 2 </t>
  </si>
  <si>
    <t xml:space="preserve">Waste - WTS Tunbridge Wells </t>
  </si>
  <si>
    <t xml:space="preserve">YSpenth - Cranbrook Area YSpenth additional resources </t>
  </si>
  <si>
    <t>TW/21/01862</t>
  </si>
  <si>
    <t>Church Farm And Land Church Road Paddock Wood Tonbridge Kent</t>
  </si>
  <si>
    <t>Broadband- Please see PlannReceivedg Condition 30 Page 11 of the Decision notice</t>
  </si>
  <si>
    <t xml:space="preserve">Community LearnReceivedg - AEC's Received Tunbridge Wells/Paddock Wood </t>
  </si>
  <si>
    <t xml:space="preserve">Libraries - Paddock Wood Library additional services &amp; stock </t>
  </si>
  <si>
    <t xml:space="preserve">Nursery - Nursery Facilities at new PS at Mascalls Court Farm </t>
  </si>
  <si>
    <t xml:space="preserve">Primary Education - new Mascalls Court Farm Primary School 1 of 2 50% prior to 15th occupation </t>
  </si>
  <si>
    <t xml:space="preserve">Primary Education - new Mascalls Court Farm Primary School 22 of 2 50% prior to 30th  occupation </t>
  </si>
  <si>
    <t>Primary Land - new PS at Mascalls Court Farm Site acquisition 1 of 2 50% prior to occ of 15th dwelli</t>
  </si>
  <si>
    <t>Primary Land - new PS at Mascalls Court Farm Site acquisition 2 of 2 50% prior to occ of 30th dwelli</t>
  </si>
  <si>
    <t xml:space="preserve">Secondary Education - Mascalls School improvements 1 of 2 - 50% prior to 15th occupation </t>
  </si>
  <si>
    <t xml:space="preserve">Secondary Education - Mascalls School improvements 2 of 2 - 50% prior to 30th  occupation </t>
  </si>
  <si>
    <t xml:space="preserve">Waste - new WTS &amp; new and improved  HWRC's </t>
  </si>
  <si>
    <t xml:space="preserve">YSpenth - Paddock Wood YSpenth service additional resources </t>
  </si>
  <si>
    <t>TW/21/02886</t>
  </si>
  <si>
    <t>Ashurst Place Rest Home Ashurst Place Lampington Row Langton Green Tunbridge Wells Kent TN3 0JG</t>
  </si>
  <si>
    <t xml:space="preserve">Community Learning - Kent Adult Education in Tunbridge Wells additional resources </t>
  </si>
  <si>
    <t xml:space="preserve">Libraries - mobile attending Langton Green </t>
  </si>
  <si>
    <t xml:space="preserve">Secondary Education - Tunbridge Wells Grammar School for Boys </t>
  </si>
  <si>
    <t xml:space="preserve">Waste - WTS  &amp; HWRC Tunbridge Wells expansion </t>
  </si>
  <si>
    <t xml:space="preserve">Youth - Youth Service in Tunbridge Wells  additional resources </t>
  </si>
  <si>
    <t xml:space="preserve">Community LearnReceivedg - Kent Adult Education Received Tunbridge Wells additional resources </t>
  </si>
  <si>
    <t xml:space="preserve">Libraries - mobile attendReceivedg Langton Green </t>
  </si>
  <si>
    <t xml:space="preserve">YSpenth - YSpenth Service Received Tunbridge Wells  additional resources </t>
  </si>
  <si>
    <t>TW/21/03298</t>
  </si>
  <si>
    <t>Land Adjacent And, 15 - 16 Eridge Road, Royal Tunbridge Wells, Kent,</t>
  </si>
  <si>
    <t>Libraries - Tunbridge Wells Culteral Hub Libs, AE &amp; Social Care</t>
  </si>
  <si>
    <t xml:space="preserve">Waste - Waste Transfer Station &amp; HWRC Tunbridge Wells </t>
  </si>
  <si>
    <t>TW/21/03395</t>
  </si>
  <si>
    <t>Little Cowden Farm Fairmans Lane Brenchley Tonbridge Kent</t>
  </si>
  <si>
    <t>Broadband -PlannReceivedg  condition 20 of the Decision Notice</t>
  </si>
  <si>
    <t xml:space="preserve">Community LearnReceivedg - Adult Education Centres Received Tunbridge Wells Receivedcl Paddock wood </t>
  </si>
  <si>
    <t xml:space="preserve">Libraries - Paddock Wood Library additional services </t>
  </si>
  <si>
    <t xml:space="preserve">Secondary Edcuation - Secondary Education - Mascalls Secondary School 2 of 2 prior to occupation </t>
  </si>
  <si>
    <t xml:space="preserve">Secondary Education - Mascalls Secondary School 1 of 2 prior to commencement </t>
  </si>
  <si>
    <t xml:space="preserve">Waste - new WTS and improved HWRC's Tunbridge Wells </t>
  </si>
  <si>
    <t xml:space="preserve">YSpenth - YSpenth service Received Paddock Wood </t>
  </si>
  <si>
    <t>TW/21/03661</t>
  </si>
  <si>
    <t xml:space="preserve">123 Silverdale Road Royal Tunbridge Wells Kent TN4 9HX </t>
  </si>
  <si>
    <t xml:space="preserve">Libraries - Tunbridge Wells Cultrual Hub Libs, AE &amp; Social Care </t>
  </si>
  <si>
    <t xml:space="preserve">Secondary Education - Bennett Memorial Diocesan School expansion </t>
  </si>
  <si>
    <t xml:space="preserve">Waste - WTS &amp; HWRC Tunbridge Wells expansion </t>
  </si>
  <si>
    <t xml:space="preserve">Youth - Youth Service locally at Calverley Park </t>
  </si>
  <si>
    <t xml:space="preserve">Broadband - PlannReceivedg condition 22 </t>
  </si>
  <si>
    <t xml:space="preserve">YSpenth - YSpenth Service locally at Calverley Park </t>
  </si>
  <si>
    <t>TW/21/03914</t>
  </si>
  <si>
    <t>St Georges Institute The Street Sissinghurst Cranbrook Kent  TN17 2JQ</t>
  </si>
  <si>
    <t xml:space="preserve">Secondary Education - T/W Grammar School for Boys expansion </t>
  </si>
  <si>
    <t xml:space="preserve">Waste - WTS &amp; HWRC Tunbridge Wells </t>
  </si>
  <si>
    <t xml:space="preserve">YSpenth - YSpenth Services Received Cranbrook area </t>
  </si>
  <si>
    <t>TW/21/04191</t>
  </si>
  <si>
    <t xml:space="preserve">5 St Johns Road Royal Tunbridge Wells Kent TN4 9TN </t>
  </si>
  <si>
    <t>Broadband - PlannReceivedg Condition 19 of Decision Notice</t>
  </si>
  <si>
    <t>Waste - WTS &amp; HWRC Tunbridge Wells</t>
  </si>
  <si>
    <t xml:space="preserve">YSpenth - Kent YSpenth Services at Calverley Park additional resources </t>
  </si>
  <si>
    <t>TW/22/01409</t>
  </si>
  <si>
    <t>Hermes House, 155 - 157 St Johns Road, Royal Tunbridge Wells, Kent, TN4 9UZ</t>
  </si>
  <si>
    <t>Broadband See condition 20 of Tunbridge Wells Decision notice</t>
  </si>
  <si>
    <t xml:space="preserve">Libraries  - Tunbridge Wells Cutural Hub Libs, Ae &amp; Social Care </t>
  </si>
  <si>
    <t xml:space="preserve">Secondary Education - Bennett Memorial Diocesan Sch Expansion </t>
  </si>
  <si>
    <t xml:space="preserve">YSpenth - Kent YSpenth Service at ySpenth Centres Received the vicReceivedity </t>
  </si>
  <si>
    <t>TW/22/01422</t>
  </si>
  <si>
    <t>Manor Court Farm, Ashurst Road, Ashurst, Tun Wells TN3 9TB</t>
  </si>
  <si>
    <t>Broadband - See PlannReceivedg condition 7, Page 3 of the Decision notice</t>
  </si>
  <si>
    <t xml:space="preserve">Waste - Tunbridge Wells WTS &amp; HWRC </t>
  </si>
  <si>
    <t xml:space="preserve">YSpenth - Kent YSpenth Service at YSpenth centres </t>
  </si>
  <si>
    <t>TW/22/02304</t>
  </si>
  <si>
    <t>Former Ashford Cinema Site, Mount Pleasant Road, Royal Tunbridge Wells, Kent, TN1 1PN</t>
  </si>
  <si>
    <t>Broadband - Receivedformative 13 of the Decision notice</t>
  </si>
  <si>
    <t xml:space="preserve">Highways 1 - Travel Plan monitorReceivedg fee </t>
  </si>
  <si>
    <t xml:space="preserve">Highways 2 - SustaReceivedable Transport Contribution </t>
  </si>
  <si>
    <t xml:space="preserve">Libraries - Tunbridge Wells Cultural Hub -Libs,AE &amp; Social Care </t>
  </si>
  <si>
    <t>Waste - Tunbridge Wells Waste Transfer Station &amp; HWRC expansion</t>
  </si>
  <si>
    <r>
      <t>Education Places Estimate</t>
    </r>
    <r>
      <rPr>
        <b/>
        <vertAlign val="superscript"/>
        <sz val="15"/>
        <color rgb="FF00206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</si>
</sst>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15"/>
      <color rgb="FF002060"/>
      <name val="Arial"/>
      <family val="2"/>
    </font>
    <font>
      <b/>
      <vertAlign val="superscript"/>
      <sz val="15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E2EB"/>
        <bgColor indexed="64"/>
      </patternFill>
    </fill>
    <fill>
      <patternFill patternType="solid">
        <fgColor theme="4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0" fontId="1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/>
    </xf>
    <xf numFmtId="165" fontId="2" fillId="2" borderId="22" xfId="0" applyNumberFormat="1" applyFont="1" applyFill="1" applyBorder="1" applyAlignment="1">
      <alignment horizontal="center" vertical="center"/>
    </xf>
    <xf numFmtId="165" fontId="6" fillId="2" borderId="9" xfId="0" applyNumberFormat="1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2" fillId="2" borderId="22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2" fillId="2" borderId="25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1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14" fontId="12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1" applyBorder="1"/>
    <xf numFmtId="14" fontId="4" fillId="0" borderId="1" xfId="1" applyNumberFormat="1" applyBorder="1" applyAlignment="1">
      <alignment horizontal="right"/>
    </xf>
    <xf numFmtId="14" fontId="0" fillId="0" borderId="1" xfId="0" applyNumberFormat="1" applyBorder="1"/>
    <xf numFmtId="164" fontId="0" fillId="0" borderId="1" xfId="0" applyNumberFormat="1" applyBorder="1"/>
    <xf numFmtId="164" fontId="4" fillId="0" borderId="1" xfId="1" applyNumberForma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vertical="center"/>
    </xf>
    <xf numFmtId="165" fontId="8" fillId="3" borderId="25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3" borderId="35" xfId="0" applyFont="1" applyFill="1" applyBorder="1" applyAlignment="1">
      <alignment horizontal="center" vertical="center" wrapText="1" readingOrder="1"/>
    </xf>
    <xf numFmtId="0" fontId="7" fillId="3" borderId="36" xfId="0" applyFont="1" applyFill="1" applyBorder="1" applyAlignment="1">
      <alignment horizontal="center" vertical="center" wrapText="1" readingOrder="1"/>
    </xf>
    <xf numFmtId="14" fontId="7" fillId="3" borderId="36" xfId="0" applyNumberFormat="1" applyFont="1" applyFill="1" applyBorder="1" applyAlignment="1">
      <alignment horizontal="center" vertical="center" wrapText="1" readingOrder="1"/>
    </xf>
    <xf numFmtId="164" fontId="7" fillId="3" borderId="36" xfId="0" applyNumberFormat="1" applyFont="1" applyFill="1" applyBorder="1" applyAlignment="1">
      <alignment vertical="center" wrapText="1" readingOrder="1"/>
    </xf>
    <xf numFmtId="0" fontId="10" fillId="3" borderId="37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BFE2EB"/>
      <color rgb="FF31849B"/>
      <color rgb="FF76C0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drew Smith - GT GC" id="{6AB56C8D-395E-4826-980A-7DD55A53A338}" userId="S::Andrew.Smith@kent.gov.uk::73046740-621f-4284-abbc-f740bbf3f4f2" providerId="AD"/>
  <person displayName="Andrew Smith - GT EPE" id="{C11CDAD0-5804-48F0-83BB-0913A1E4A2DA}" userId="S::SmithA51@invicta.cantium.net::73046740-621f-4284-abbc-f740bbf3f4f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0-09-10T10:43:04.90" personId="{C11CDAD0-5804-48F0-83BB-0913A1E4A2DA}" id="{70F80344-D93F-467A-AD6F-87723C45B8DF}">
    <text>The district in which the agreement is based</text>
  </threadedComment>
  <threadedComment ref="B5" dT="2020-08-17T07:14:38.47" personId="{C11CDAD0-5804-48F0-83BB-0913A1E4A2DA}" id="{1D98C4FB-11DB-4301-8B3F-0B52BA2A595C}">
    <text>The Agreement number as recorded on KCC Systems</text>
  </threadedComment>
  <threadedComment ref="C5" dT="2020-08-17T07:15:32.83" personId="{C11CDAD0-5804-48F0-83BB-0913A1E4A2DA}" id="{893C3522-108A-4A62-8F23-7167D21B9BBD}">
    <text>The location of the agreement</text>
  </threadedComment>
  <threadedComment ref="D5" dT="2020-08-17T07:15:32.83" personId="{C11CDAD0-5804-48F0-83BB-0913A1E4A2DA}" id="{0AF006B3-838F-482B-A82B-F641847CA280}">
    <text>The date that the agreement was entered on KCC Systems</text>
  </threadedComment>
  <threadedComment ref="E5" dT="2020-08-17T07:16:27.82" personId="{C11CDAD0-5804-48F0-83BB-0913A1E4A2DA}" id="{BC9973F1-0F3D-4B9D-B39D-A35A3AD006F8}">
    <text>The date used as the 'Signed and Sealed' date for IFS purposes</text>
  </threadedComment>
  <threadedComment ref="F5" dT="2020-08-17T07:19:01.98" personId="{C11CDAD0-5804-48F0-83BB-0913A1E4A2DA}" id="{E3E161BA-EF59-4CC4-B797-A500FD3E8B40}">
    <text>The IFS code used for each trigger. Based on MHCLG guidance</text>
  </threadedComment>
  <threadedComment ref="G5" dT="2020-08-17T07:19:19.65" personId="{C11CDAD0-5804-48F0-83BB-0913A1E4A2DA}" id="{EA350D87-1DA6-4EE6-A8C8-7AA0DAFAD08C}">
    <text>A description of the Trigger</text>
  </threadedComment>
  <threadedComment ref="H5" dT="2020-08-17T07:19:19.65" personId="{C11CDAD0-5804-48F0-83BB-0913A1E4A2DA}" id="{1240287B-4019-453F-B55A-66E882CE570F}">
    <text>The transaction status given to this contribution for IFS purposes</text>
  </threadedComment>
  <threadedComment ref="I5" dT="2020-08-17T07:19:19.65" personId="{C11CDAD0-5804-48F0-83BB-0913A1E4A2DA}" id="{CDB11BC7-2856-4109-AC88-EDECF00E87D3}">
    <text>The transaction date for contributions that were received or spent during the financial year. Secured contributions retain the IFS sealed date</text>
  </threadedComment>
  <threadedComment ref="J5" dT="2020-08-17T07:19:19.65" personId="{C11CDAD0-5804-48F0-83BB-0913A1E4A2DA}" id="{5763EDC3-DCDD-48FD-8516-69FB20C50FC3}">
    <text>The transaction amount given to this contribution for IFS purposes</text>
  </threadedComment>
  <threadedComment ref="K5" dT="2020-08-17T07:19:45.20" personId="{C11CDAD0-5804-48F0-83BB-0913A1E4A2DA}" id="{52C73A37-7865-4646-BBE0-DABEBA889166}">
    <text>The amount of land involved for relevant triggers</text>
  </threadedComment>
  <threadedComment ref="L5" dT="2020-09-11T07:44:29.49" personId="{C11CDAD0-5804-48F0-83BB-0913A1E4A2DA}" id="{90A0A331-30C0-4D48-91B9-49C0F176B7AE}">
    <text>Some agreements have many entries. Used for counting unique records.</text>
  </threadedComment>
  <threadedComment ref="M5" dT="2022-09-21T07:54:59.79" personId="{6AB56C8D-395E-4826-980A-7DD55A53A338}" id="{D93242A1-AB77-461F-9F41-9ED442F38BFC}">
    <text>Additional information regarding this record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81"/>
  <sheetViews>
    <sheetView tabSelected="1" workbookViewId="0">
      <selection activeCell="A3" sqref="A3:P3"/>
    </sheetView>
  </sheetViews>
  <sheetFormatPr defaultColWidth="9.1796875" defaultRowHeight="12.5" x14ac:dyDescent="0.35"/>
  <cols>
    <col min="1" max="1" width="21" style="2" bestFit="1" customWidth="1"/>
    <col min="2" max="4" width="12.81640625" style="3" customWidth="1"/>
    <col min="5" max="5" width="12.81640625" style="8" customWidth="1"/>
    <col min="6" max="9" width="12.81640625" style="3" customWidth="1"/>
    <col min="10" max="10" width="15.453125" style="3" bestFit="1" customWidth="1"/>
    <col min="11" max="23" width="12.81640625" style="3" customWidth="1"/>
    <col min="24" max="24" width="15.453125" style="3" bestFit="1" customWidth="1"/>
    <col min="25" max="16384" width="9.1796875" style="2"/>
  </cols>
  <sheetData>
    <row r="1" spans="1:24" ht="19" x14ac:dyDescent="0.35">
      <c r="A1" s="105" t="s">
        <v>297</v>
      </c>
      <c r="E1" s="6"/>
    </row>
    <row r="2" spans="1:24" ht="14" x14ac:dyDescent="0.35">
      <c r="A2" s="60" t="s">
        <v>298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2"/>
      <c r="Q2" s="2"/>
      <c r="R2" s="2"/>
      <c r="S2" s="2"/>
      <c r="T2" s="2"/>
      <c r="U2" s="2"/>
      <c r="V2" s="2"/>
      <c r="W2" s="2"/>
      <c r="X2" s="2"/>
    </row>
    <row r="3" spans="1:24" ht="14.5" x14ac:dyDescent="0.35">
      <c r="A3" s="62" t="s">
        <v>133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2"/>
      <c r="Q3" s="2"/>
      <c r="R3" s="2"/>
      <c r="S3" s="2"/>
      <c r="T3" s="2"/>
      <c r="U3" s="2"/>
      <c r="V3" s="2"/>
      <c r="W3" s="2"/>
      <c r="X3" s="2"/>
    </row>
    <row r="4" spans="1:24" x14ac:dyDescent="0.35">
      <c r="E4" s="6"/>
    </row>
    <row r="5" spans="1:24" ht="19.5" thickBot="1" x14ac:dyDescent="0.4">
      <c r="A5" s="105" t="s">
        <v>53</v>
      </c>
      <c r="E5" s="6"/>
    </row>
    <row r="6" spans="1:24" ht="15" customHeight="1" thickBot="1" x14ac:dyDescent="0.4">
      <c r="D6" s="99" t="s">
        <v>56</v>
      </c>
      <c r="E6" s="100"/>
      <c r="F6" s="100"/>
      <c r="G6" s="100"/>
      <c r="H6" s="100"/>
      <c r="I6" s="100"/>
      <c r="J6" s="101"/>
      <c r="K6" s="100" t="s">
        <v>57</v>
      </c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1"/>
    </row>
    <row r="7" spans="1:24" s="12" customFormat="1" ht="39" x14ac:dyDescent="0.35">
      <c r="A7" s="83" t="s">
        <v>0</v>
      </c>
      <c r="B7" s="84" t="s">
        <v>44</v>
      </c>
      <c r="C7" s="85" t="s">
        <v>45</v>
      </c>
      <c r="D7" s="86" t="s">
        <v>17</v>
      </c>
      <c r="E7" s="84" t="s">
        <v>20</v>
      </c>
      <c r="F7" s="84" t="s">
        <v>19</v>
      </c>
      <c r="G7" s="84" t="s">
        <v>18</v>
      </c>
      <c r="H7" s="84" t="s">
        <v>50</v>
      </c>
      <c r="I7" s="85" t="s">
        <v>51</v>
      </c>
      <c r="J7" s="87" t="s">
        <v>52</v>
      </c>
      <c r="K7" s="88" t="s">
        <v>46</v>
      </c>
      <c r="L7" s="84" t="s">
        <v>30</v>
      </c>
      <c r="M7" s="84" t="s">
        <v>7</v>
      </c>
      <c r="N7" s="84" t="s">
        <v>47</v>
      </c>
      <c r="O7" s="84" t="s">
        <v>8</v>
      </c>
      <c r="P7" s="84" t="s">
        <v>49</v>
      </c>
      <c r="Q7" s="84" t="s">
        <v>11</v>
      </c>
      <c r="R7" s="84" t="s">
        <v>9</v>
      </c>
      <c r="S7" s="84" t="s">
        <v>29</v>
      </c>
      <c r="T7" s="89" t="s">
        <v>10</v>
      </c>
      <c r="U7" s="84" t="s">
        <v>28</v>
      </c>
      <c r="V7" s="85" t="s">
        <v>115</v>
      </c>
      <c r="W7" s="85" t="s">
        <v>31</v>
      </c>
      <c r="X7" s="87" t="s">
        <v>52</v>
      </c>
    </row>
    <row r="8" spans="1:24" ht="13" x14ac:dyDescent="0.35">
      <c r="A8" s="15" t="s">
        <v>32</v>
      </c>
      <c r="B8" s="13">
        <f>COUNTIFS('KCC Contributions 2022-23'!$A:$A,$A8)</f>
        <v>160</v>
      </c>
      <c r="C8" s="16">
        <f>COUNTIFS('KCC Contributions 2022-23'!$A:$A,$A8,'KCC Contributions 2022-23'!$L:$L,1)</f>
        <v>38</v>
      </c>
      <c r="D8" s="18">
        <f>COUNTIFS('KCC Contributions 2022-23'!$H:$H,D$7,'KCC Contributions 2022-23'!$A:$A,$A8)</f>
        <v>51</v>
      </c>
      <c r="E8" s="13">
        <f>COUNTIFS('KCC Contributions 2022-23'!$H:$H,E$7,'KCC Contributions 2022-23'!$A:$A,$A8)</f>
        <v>68</v>
      </c>
      <c r="F8" s="13">
        <f>E8</f>
        <v>68</v>
      </c>
      <c r="G8" s="13">
        <f>COUNTIFS('KCC Contributions 2022-23'!$H:$H,G$7,'KCC Contributions 2022-23'!$A:$A,$A8)</f>
        <v>41</v>
      </c>
      <c r="H8" s="13">
        <f>COUNTIFS('KCC Contributions 2022-23'!$H:$H,H$7,'KCC Contributions 2022-23'!$A:$A,$A8)</f>
        <v>0</v>
      </c>
      <c r="I8" s="16">
        <f>COUNTIFS('KCC Contributions 2022-23'!$H:$H,I$7,'KCC Contributions 2022-23'!$A:$A,$A8)</f>
        <v>0</v>
      </c>
      <c r="J8" s="27">
        <f>SUM(D8:I8)</f>
        <v>228</v>
      </c>
      <c r="K8" s="17">
        <f>COUNTIFS('KCC Contributions 2022-23'!$F:$F,K$7,'KCC Contributions 2022-23'!$A:$A,$A8)</f>
        <v>0</v>
      </c>
      <c r="L8" s="13">
        <f>COUNTIFS('KCC Contributions 2022-23'!$F:$F,L$7,'KCC Contributions 2022-23'!$A:$A,$A8)</f>
        <v>4</v>
      </c>
      <c r="M8" s="13">
        <f>COUNTIFS('KCC Contributions 2022-23'!$F:$F,M$7,'KCC Contributions 2022-23'!$A:$A,$A8)</f>
        <v>83</v>
      </c>
      <c r="N8" s="13">
        <f>COUNTIFS('KCC Contributions 2022-23'!$F:$F,N$7,'KCC Contributions 2022-23'!$A:$A,$A8)</f>
        <v>0</v>
      </c>
      <c r="O8" s="13">
        <f>COUNTIFS('KCC Contributions 2022-23'!$F:$F,O$7,'KCC Contributions 2022-23'!$A:$A,$A8)</f>
        <v>44</v>
      </c>
      <c r="P8" s="13">
        <f>COUNTIFS('KCC Contributions 2022-23'!$F:$F,P$7,'KCC Contributions 2022-23'!$A:$A,$A8)</f>
        <v>0</v>
      </c>
      <c r="Q8" s="13">
        <f>COUNTIFS('KCC Contributions 2022-23'!$F:$F,Q$7,'KCC Contributions 2022-23'!$A:$A,$A8)</f>
        <v>2</v>
      </c>
      <c r="R8" s="13">
        <f>COUNTIFS('KCC Contributions 2022-23'!$F:$F,R$7,'KCC Contributions 2022-23'!$A:$A,$A8)</f>
        <v>2</v>
      </c>
      <c r="S8" s="13">
        <f>COUNTIFS('KCC Contributions 2022-23'!$F:$F,S$7,'KCC Contributions 2022-23'!$A:$A,$A8)</f>
        <v>0</v>
      </c>
      <c r="T8" s="13">
        <f>COUNTIFS('KCC Contributions 2022-23'!$F:$F,T$7,'KCC Contributions 2022-23'!$A:$A,$A8)</f>
        <v>0</v>
      </c>
      <c r="U8" s="13">
        <f>COUNTIFS('KCC Contributions 2022-23'!$F:$F,U$7,'KCC Contributions 2022-23'!$A:$A,$A8)</f>
        <v>22</v>
      </c>
      <c r="V8" s="13">
        <f>COUNTIFS('KCC Contributions 2022-23'!$F:$F,V$7,'KCC Contributions 2022-23'!$A:$A,$A8)</f>
        <v>3</v>
      </c>
      <c r="W8" s="16">
        <f>COUNTIFS('KCC Contributions 2022-23'!$F:$F,W$7,'KCC Contributions 2022-23'!$A:$A,$A8)</f>
        <v>0</v>
      </c>
      <c r="X8" s="27">
        <f>SUM(K8:W8)</f>
        <v>160</v>
      </c>
    </row>
    <row r="9" spans="1:24" ht="13" x14ac:dyDescent="0.35">
      <c r="A9" s="15" t="s">
        <v>33</v>
      </c>
      <c r="B9" s="13">
        <f>COUNTIFS('KCC Contributions 2022-23'!$A:$A,$A9)</f>
        <v>60</v>
      </c>
      <c r="C9" s="16">
        <f>COUNTIFS('KCC Contributions 2022-23'!$A:$A,$A9,'KCC Contributions 2022-23'!$L:$L,1)</f>
        <v>26</v>
      </c>
      <c r="D9" s="18">
        <f>COUNTIFS('KCC Contributions 2022-23'!$H:$H,D$7,'KCC Contributions 2022-23'!$A:$A,$A9)</f>
        <v>18</v>
      </c>
      <c r="E9" s="13">
        <f>COUNTIFS('KCC Contributions 2022-23'!$H:$H,E$7,'KCC Contributions 2022-23'!$A:$A,$A9)</f>
        <v>22</v>
      </c>
      <c r="F9" s="13">
        <f t="shared" ref="F9:F19" si="0">E9</f>
        <v>22</v>
      </c>
      <c r="G9" s="13">
        <f>COUNTIFS('KCC Contributions 2022-23'!$H:$H,G$7,'KCC Contributions 2022-23'!$A:$A,$A9)</f>
        <v>20</v>
      </c>
      <c r="H9" s="13">
        <f>COUNTIFS('KCC Contributions 2022-23'!$H:$H,H$7,'KCC Contributions 2022-23'!$A:$A,$A9)</f>
        <v>0</v>
      </c>
      <c r="I9" s="16">
        <f>COUNTIFS('KCC Contributions 2022-23'!$H:$H,I$7,'KCC Contributions 2022-23'!$A:$A,$A9)</f>
        <v>0</v>
      </c>
      <c r="J9" s="27">
        <f t="shared" ref="J9:J19" si="1">SUM(D9:I9)</f>
        <v>82</v>
      </c>
      <c r="K9" s="17">
        <f>COUNTIFS('KCC Contributions 2022-23'!$F:$F,K$7,'KCC Contributions 2022-23'!$A:$A,$A9)</f>
        <v>0</v>
      </c>
      <c r="L9" s="13">
        <f>COUNTIFS('KCC Contributions 2022-23'!$F:$F,L$7,'KCC Contributions 2022-23'!$A:$A,$A9)</f>
        <v>2</v>
      </c>
      <c r="M9" s="13">
        <f>COUNTIFS('KCC Contributions 2022-23'!$F:$F,M$7,'KCC Contributions 2022-23'!$A:$A,$A9)</f>
        <v>30</v>
      </c>
      <c r="N9" s="13">
        <f>COUNTIFS('KCC Contributions 2022-23'!$F:$F,N$7,'KCC Contributions 2022-23'!$A:$A,$A9)</f>
        <v>0</v>
      </c>
      <c r="O9" s="13">
        <f>COUNTIFS('KCC Contributions 2022-23'!$F:$F,O$7,'KCC Contributions 2022-23'!$A:$A,$A9)</f>
        <v>14</v>
      </c>
      <c r="P9" s="13">
        <f>COUNTIFS('KCC Contributions 2022-23'!$F:$F,P$7,'KCC Contributions 2022-23'!$A:$A,$A9)</f>
        <v>0</v>
      </c>
      <c r="Q9" s="13">
        <f>COUNTIFS('KCC Contributions 2022-23'!$F:$F,Q$7,'KCC Contributions 2022-23'!$A:$A,$A9)</f>
        <v>2</v>
      </c>
      <c r="R9" s="13">
        <f>COUNTIFS('KCC Contributions 2022-23'!$F:$F,R$7,'KCC Contributions 2022-23'!$A:$A,$A9)</f>
        <v>3</v>
      </c>
      <c r="S9" s="13">
        <f>COUNTIFS('KCC Contributions 2022-23'!$F:$F,S$7,'KCC Contributions 2022-23'!$A:$A,$A9)</f>
        <v>1</v>
      </c>
      <c r="T9" s="13">
        <f>COUNTIFS('KCC Contributions 2022-23'!$F:$F,T$7,'KCC Contributions 2022-23'!$A:$A,$A9)</f>
        <v>0</v>
      </c>
      <c r="U9" s="13">
        <f>COUNTIFS('KCC Contributions 2022-23'!$F:$F,U$7,'KCC Contributions 2022-23'!$A:$A,$A9)</f>
        <v>5</v>
      </c>
      <c r="V9" s="13">
        <f>COUNTIFS('KCC Contributions 2022-23'!$F:$F,V$7,'KCC Contributions 2022-23'!$A:$A,$A9)</f>
        <v>2</v>
      </c>
      <c r="W9" s="16">
        <f>COUNTIFS('KCC Contributions 2022-23'!$F:$F,W$7,'KCC Contributions 2022-23'!$A:$A,$A9)</f>
        <v>1</v>
      </c>
      <c r="X9" s="27">
        <f t="shared" ref="X9:X19" si="2">SUM(K9:W9)</f>
        <v>60</v>
      </c>
    </row>
    <row r="10" spans="1:24" ht="13" x14ac:dyDescent="0.35">
      <c r="A10" s="15" t="s">
        <v>34</v>
      </c>
      <c r="B10" s="13">
        <f>COUNTIFS('KCC Contributions 2022-23'!$A:$A,$A10)</f>
        <v>35</v>
      </c>
      <c r="C10" s="16">
        <f>COUNTIFS('KCC Contributions 2022-23'!$A:$A,$A10,'KCC Contributions 2022-23'!$L:$L,1)</f>
        <v>10</v>
      </c>
      <c r="D10" s="18">
        <f>COUNTIFS('KCC Contributions 2022-23'!$H:$H,D$7,'KCC Contributions 2022-23'!$A:$A,$A10)</f>
        <v>0</v>
      </c>
      <c r="E10" s="13">
        <f>COUNTIFS('KCC Contributions 2022-23'!$H:$H,E$7,'KCC Contributions 2022-23'!$A:$A,$A10)</f>
        <v>16</v>
      </c>
      <c r="F10" s="13">
        <f t="shared" si="0"/>
        <v>16</v>
      </c>
      <c r="G10" s="13">
        <f>COUNTIFS('KCC Contributions 2022-23'!$H:$H,G$7,'KCC Contributions 2022-23'!$A:$A,$A10)</f>
        <v>19</v>
      </c>
      <c r="H10" s="13">
        <f>COUNTIFS('KCC Contributions 2022-23'!$H:$H,H$7,'KCC Contributions 2022-23'!$A:$A,$A10)</f>
        <v>0</v>
      </c>
      <c r="I10" s="16">
        <f>COUNTIFS('KCC Contributions 2022-23'!$H:$H,I$7,'KCC Contributions 2022-23'!$A:$A,$A10)</f>
        <v>0</v>
      </c>
      <c r="J10" s="27">
        <f t="shared" si="1"/>
        <v>51</v>
      </c>
      <c r="K10" s="17">
        <f>COUNTIFS('KCC Contributions 2022-23'!$F:$F,K$7,'KCC Contributions 2022-23'!$A:$A,$A10)</f>
        <v>0</v>
      </c>
      <c r="L10" s="13">
        <f>COUNTIFS('KCC Contributions 2022-23'!$F:$F,L$7,'KCC Contributions 2022-23'!$A:$A,$A10)</f>
        <v>0</v>
      </c>
      <c r="M10" s="13">
        <f>COUNTIFS('KCC Contributions 2022-23'!$F:$F,M$7,'KCC Contributions 2022-23'!$A:$A,$A10)</f>
        <v>26</v>
      </c>
      <c r="N10" s="13">
        <f>COUNTIFS('KCC Contributions 2022-23'!$F:$F,N$7,'KCC Contributions 2022-23'!$A:$A,$A10)</f>
        <v>0</v>
      </c>
      <c r="O10" s="13">
        <f>COUNTIFS('KCC Contributions 2022-23'!$F:$F,O$7,'KCC Contributions 2022-23'!$A:$A,$A10)</f>
        <v>3</v>
      </c>
      <c r="P10" s="13">
        <f>COUNTIFS('KCC Contributions 2022-23'!$F:$F,P$7,'KCC Contributions 2022-23'!$A:$A,$A10)</f>
        <v>0</v>
      </c>
      <c r="Q10" s="13">
        <f>COUNTIFS('KCC Contributions 2022-23'!$F:$F,Q$7,'KCC Contributions 2022-23'!$A:$A,$A10)</f>
        <v>4</v>
      </c>
      <c r="R10" s="13">
        <f>COUNTIFS('KCC Contributions 2022-23'!$F:$F,R$7,'KCC Contributions 2022-23'!$A:$A,$A10)</f>
        <v>0</v>
      </c>
      <c r="S10" s="13">
        <f>COUNTIFS('KCC Contributions 2022-23'!$F:$F,S$7,'KCC Contributions 2022-23'!$A:$A,$A10)</f>
        <v>0</v>
      </c>
      <c r="T10" s="13">
        <f>COUNTIFS('KCC Contributions 2022-23'!$F:$F,T$7,'KCC Contributions 2022-23'!$A:$A,$A10)</f>
        <v>0</v>
      </c>
      <c r="U10" s="13">
        <f>COUNTIFS('KCC Contributions 2022-23'!$F:$F,U$7,'KCC Contributions 2022-23'!$A:$A,$A10)</f>
        <v>2</v>
      </c>
      <c r="V10" s="13">
        <f>COUNTIFS('KCC Contributions 2022-23'!$F:$F,V$7,'KCC Contributions 2022-23'!$A:$A,$A10)</f>
        <v>0</v>
      </c>
      <c r="W10" s="16">
        <f>COUNTIFS('KCC Contributions 2022-23'!$F:$F,W$7,'KCC Contributions 2022-23'!$A:$A,$A10)</f>
        <v>0</v>
      </c>
      <c r="X10" s="27">
        <f t="shared" si="2"/>
        <v>35</v>
      </c>
    </row>
    <row r="11" spans="1:24" ht="13" x14ac:dyDescent="0.35">
      <c r="A11" s="15" t="s">
        <v>35</v>
      </c>
      <c r="B11" s="13">
        <f>COUNTIFS('KCC Contributions 2022-23'!$A:$A,$A11)</f>
        <v>86</v>
      </c>
      <c r="C11" s="16">
        <f>COUNTIFS('KCC Contributions 2022-23'!$A:$A,$A11,'KCC Contributions 2022-23'!$L:$L,1)</f>
        <v>32</v>
      </c>
      <c r="D11" s="18">
        <f>COUNTIFS('KCC Contributions 2022-23'!$H:$H,D$7,'KCC Contributions 2022-23'!$A:$A,$A11)</f>
        <v>29</v>
      </c>
      <c r="E11" s="13">
        <f>COUNTIFS('KCC Contributions 2022-23'!$H:$H,E$7,'KCC Contributions 2022-23'!$A:$A,$A11)</f>
        <v>24</v>
      </c>
      <c r="F11" s="13">
        <f t="shared" si="0"/>
        <v>24</v>
      </c>
      <c r="G11" s="13">
        <f>COUNTIFS('KCC Contributions 2022-23'!$H:$H,G$7,'KCC Contributions 2022-23'!$A:$A,$A11)</f>
        <v>33</v>
      </c>
      <c r="H11" s="13">
        <f>COUNTIFS('KCC Contributions 2022-23'!$H:$H,H$7,'KCC Contributions 2022-23'!$A:$A,$A11)</f>
        <v>0</v>
      </c>
      <c r="I11" s="16">
        <f>COUNTIFS('KCC Contributions 2022-23'!$H:$H,I$7,'KCC Contributions 2022-23'!$A:$A,$A11)</f>
        <v>0</v>
      </c>
      <c r="J11" s="27">
        <f t="shared" si="1"/>
        <v>110</v>
      </c>
      <c r="K11" s="17">
        <f>COUNTIFS('KCC Contributions 2022-23'!$F:$F,K$7,'KCC Contributions 2022-23'!$A:$A,$A11)</f>
        <v>0</v>
      </c>
      <c r="L11" s="13">
        <f>COUNTIFS('KCC Contributions 2022-23'!$F:$F,L$7,'KCC Contributions 2022-23'!$A:$A,$A11)</f>
        <v>2</v>
      </c>
      <c r="M11" s="13">
        <f>COUNTIFS('KCC Contributions 2022-23'!$F:$F,M$7,'KCC Contributions 2022-23'!$A:$A,$A11)</f>
        <v>41</v>
      </c>
      <c r="N11" s="13">
        <f>COUNTIFS('KCC Contributions 2022-23'!$F:$F,N$7,'KCC Contributions 2022-23'!$A:$A,$A11)</f>
        <v>0</v>
      </c>
      <c r="O11" s="13">
        <f>COUNTIFS('KCC Contributions 2022-23'!$F:$F,O$7,'KCC Contributions 2022-23'!$A:$A,$A11)</f>
        <v>14</v>
      </c>
      <c r="P11" s="13">
        <f>COUNTIFS('KCC Contributions 2022-23'!$F:$F,P$7,'KCC Contributions 2022-23'!$A:$A,$A11)</f>
        <v>0</v>
      </c>
      <c r="Q11" s="13">
        <f>COUNTIFS('KCC Contributions 2022-23'!$F:$F,Q$7,'KCC Contributions 2022-23'!$A:$A,$A11)</f>
        <v>0</v>
      </c>
      <c r="R11" s="13">
        <f>COUNTIFS('KCC Contributions 2022-23'!$F:$F,R$7,'KCC Contributions 2022-23'!$A:$A,$A11)</f>
        <v>0</v>
      </c>
      <c r="S11" s="13">
        <f>COUNTIFS('KCC Contributions 2022-23'!$F:$F,S$7,'KCC Contributions 2022-23'!$A:$A,$A11)</f>
        <v>0</v>
      </c>
      <c r="T11" s="13">
        <f>COUNTIFS('KCC Contributions 2022-23'!$F:$F,T$7,'KCC Contributions 2022-23'!$A:$A,$A11)</f>
        <v>0</v>
      </c>
      <c r="U11" s="13">
        <f>COUNTIFS('KCC Contributions 2022-23'!$F:$F,U$7,'KCC Contributions 2022-23'!$A:$A,$A11)</f>
        <v>24</v>
      </c>
      <c r="V11" s="13">
        <f>COUNTIFS('KCC Contributions 2022-23'!$F:$F,V$7,'KCC Contributions 2022-23'!$A:$A,$A11)</f>
        <v>1</v>
      </c>
      <c r="W11" s="16">
        <f>COUNTIFS('KCC Contributions 2022-23'!$F:$F,W$7,'KCC Contributions 2022-23'!$A:$A,$A11)</f>
        <v>4</v>
      </c>
      <c r="X11" s="27">
        <f t="shared" si="2"/>
        <v>86</v>
      </c>
    </row>
    <row r="12" spans="1:24" ht="13" x14ac:dyDescent="0.35">
      <c r="A12" s="15" t="s">
        <v>36</v>
      </c>
      <c r="B12" s="13">
        <f>COUNTIFS('KCC Contributions 2022-23'!$A:$A,$A12)</f>
        <v>48</v>
      </c>
      <c r="C12" s="16">
        <f>COUNTIFS('KCC Contributions 2022-23'!$A:$A,$A12,'KCC Contributions 2022-23'!$L:$L,1)</f>
        <v>36</v>
      </c>
      <c r="D12" s="18">
        <f>COUNTIFS('KCC Contributions 2022-23'!$H:$H,D$7,'KCC Contributions 2022-23'!$A:$A,$A12)</f>
        <v>0</v>
      </c>
      <c r="E12" s="13">
        <f>COUNTIFS('KCC Contributions 2022-23'!$H:$H,E$7,'KCC Contributions 2022-23'!$A:$A,$A12)</f>
        <v>26</v>
      </c>
      <c r="F12" s="13">
        <f t="shared" si="0"/>
        <v>26</v>
      </c>
      <c r="G12" s="13">
        <f>COUNTIFS('KCC Contributions 2022-23'!$H:$H,G$7,'KCC Contributions 2022-23'!$A:$A,$A12)</f>
        <v>22</v>
      </c>
      <c r="H12" s="13">
        <f>COUNTIFS('KCC Contributions 2022-23'!$H:$H,H$7,'KCC Contributions 2022-23'!$A:$A,$A12)</f>
        <v>0</v>
      </c>
      <c r="I12" s="16">
        <f>COUNTIFS('KCC Contributions 2022-23'!$H:$H,I$7,'KCC Contributions 2022-23'!$A:$A,$A12)</f>
        <v>0</v>
      </c>
      <c r="J12" s="27">
        <f t="shared" si="1"/>
        <v>74</v>
      </c>
      <c r="K12" s="17">
        <f>COUNTIFS('KCC Contributions 2022-23'!$F:$F,K$7,'KCC Contributions 2022-23'!$A:$A,$A12)</f>
        <v>0</v>
      </c>
      <c r="L12" s="13">
        <f>COUNTIFS('KCC Contributions 2022-23'!$F:$F,L$7,'KCC Contributions 2022-23'!$A:$A,$A12)</f>
        <v>0</v>
      </c>
      <c r="M12" s="13">
        <f>COUNTIFS('KCC Contributions 2022-23'!$F:$F,M$7,'KCC Contributions 2022-23'!$A:$A,$A12)</f>
        <v>22</v>
      </c>
      <c r="N12" s="13">
        <f>COUNTIFS('KCC Contributions 2022-23'!$F:$F,N$7,'KCC Contributions 2022-23'!$A:$A,$A12)</f>
        <v>0</v>
      </c>
      <c r="O12" s="13">
        <f>COUNTIFS('KCC Contributions 2022-23'!$F:$F,O$7,'KCC Contributions 2022-23'!$A:$A,$A12)</f>
        <v>2</v>
      </c>
      <c r="P12" s="13">
        <f>COUNTIFS('KCC Contributions 2022-23'!$F:$F,P$7,'KCC Contributions 2022-23'!$A:$A,$A12)</f>
        <v>0</v>
      </c>
      <c r="Q12" s="13">
        <f>COUNTIFS('KCC Contributions 2022-23'!$F:$F,Q$7,'KCC Contributions 2022-23'!$A:$A,$A12)</f>
        <v>0</v>
      </c>
      <c r="R12" s="13">
        <f>COUNTIFS('KCC Contributions 2022-23'!$F:$F,R$7,'KCC Contributions 2022-23'!$A:$A,$A12)</f>
        <v>0</v>
      </c>
      <c r="S12" s="13">
        <f>COUNTIFS('KCC Contributions 2022-23'!$F:$F,S$7,'KCC Contributions 2022-23'!$A:$A,$A12)</f>
        <v>0</v>
      </c>
      <c r="T12" s="13">
        <f>COUNTIFS('KCC Contributions 2022-23'!$F:$F,T$7,'KCC Contributions 2022-23'!$A:$A,$A12)</f>
        <v>0</v>
      </c>
      <c r="U12" s="13">
        <f>COUNTIFS('KCC Contributions 2022-23'!$F:$F,U$7,'KCC Contributions 2022-23'!$A:$A,$A12)</f>
        <v>6</v>
      </c>
      <c r="V12" s="13">
        <f>COUNTIFS('KCC Contributions 2022-23'!$F:$F,V$7,'KCC Contributions 2022-23'!$A:$A,$A12)</f>
        <v>0</v>
      </c>
      <c r="W12" s="16">
        <f>COUNTIFS('KCC Contributions 2022-23'!$F:$F,W$7,'KCC Contributions 2022-23'!$A:$A,$A12)</f>
        <v>18</v>
      </c>
      <c r="X12" s="27">
        <f t="shared" si="2"/>
        <v>48</v>
      </c>
    </row>
    <row r="13" spans="1:24" ht="13" x14ac:dyDescent="0.35">
      <c r="A13" s="15" t="s">
        <v>37</v>
      </c>
      <c r="B13" s="13">
        <f>COUNTIFS('KCC Contributions 2022-23'!$A:$A,$A13)</f>
        <v>34</v>
      </c>
      <c r="C13" s="16">
        <f>COUNTIFS('KCC Contributions 2022-23'!$A:$A,$A13,'KCC Contributions 2022-23'!$L:$L,1)</f>
        <v>12</v>
      </c>
      <c r="D13" s="18">
        <f>COUNTIFS('KCC Contributions 2022-23'!$H:$H,D$7,'KCC Contributions 2022-23'!$A:$A,$A13)</f>
        <v>0</v>
      </c>
      <c r="E13" s="13">
        <f>COUNTIFS('KCC Contributions 2022-23'!$H:$H,E$7,'KCC Contributions 2022-23'!$A:$A,$A13)</f>
        <v>6</v>
      </c>
      <c r="F13" s="13">
        <f t="shared" si="0"/>
        <v>6</v>
      </c>
      <c r="G13" s="13">
        <f>COUNTIFS('KCC Contributions 2022-23'!$H:$H,G$7,'KCC Contributions 2022-23'!$A:$A,$A13)</f>
        <v>28</v>
      </c>
      <c r="H13" s="13">
        <f>COUNTIFS('KCC Contributions 2022-23'!$H:$H,H$7,'KCC Contributions 2022-23'!$A:$A,$A13)</f>
        <v>0</v>
      </c>
      <c r="I13" s="16">
        <f>COUNTIFS('KCC Contributions 2022-23'!$H:$H,I$7,'KCC Contributions 2022-23'!$A:$A,$A13)</f>
        <v>0</v>
      </c>
      <c r="J13" s="27">
        <f t="shared" si="1"/>
        <v>40</v>
      </c>
      <c r="K13" s="17">
        <f>COUNTIFS('KCC Contributions 2022-23'!$F:$F,K$7,'KCC Contributions 2022-23'!$A:$A,$A13)</f>
        <v>0</v>
      </c>
      <c r="L13" s="13">
        <f>COUNTIFS('KCC Contributions 2022-23'!$F:$F,L$7,'KCC Contributions 2022-23'!$A:$A,$A13)</f>
        <v>0</v>
      </c>
      <c r="M13" s="13">
        <f>COUNTIFS('KCC Contributions 2022-23'!$F:$F,M$7,'KCC Contributions 2022-23'!$A:$A,$A13)</f>
        <v>24</v>
      </c>
      <c r="N13" s="13">
        <f>COUNTIFS('KCC Contributions 2022-23'!$F:$F,N$7,'KCC Contributions 2022-23'!$A:$A,$A13)</f>
        <v>0</v>
      </c>
      <c r="O13" s="13">
        <f>COUNTIFS('KCC Contributions 2022-23'!$F:$F,O$7,'KCC Contributions 2022-23'!$A:$A,$A13)</f>
        <v>4</v>
      </c>
      <c r="P13" s="13">
        <f>COUNTIFS('KCC Contributions 2022-23'!$F:$F,P$7,'KCC Contributions 2022-23'!$A:$A,$A13)</f>
        <v>0</v>
      </c>
      <c r="Q13" s="13">
        <f>COUNTIFS('KCC Contributions 2022-23'!$F:$F,Q$7,'KCC Contributions 2022-23'!$A:$A,$A13)</f>
        <v>0</v>
      </c>
      <c r="R13" s="13">
        <f>COUNTIFS('KCC Contributions 2022-23'!$F:$F,R$7,'KCC Contributions 2022-23'!$A:$A,$A13)</f>
        <v>0</v>
      </c>
      <c r="S13" s="13">
        <f>COUNTIFS('KCC Contributions 2022-23'!$F:$F,S$7,'KCC Contributions 2022-23'!$A:$A,$A13)</f>
        <v>0</v>
      </c>
      <c r="T13" s="13">
        <f>COUNTIFS('KCC Contributions 2022-23'!$F:$F,T$7,'KCC Contributions 2022-23'!$A:$A,$A13)</f>
        <v>0</v>
      </c>
      <c r="U13" s="13">
        <f>COUNTIFS('KCC Contributions 2022-23'!$F:$F,U$7,'KCC Contributions 2022-23'!$A:$A,$A13)</f>
        <v>6</v>
      </c>
      <c r="V13" s="13">
        <f>COUNTIFS('KCC Contributions 2022-23'!$F:$F,V$7,'KCC Contributions 2022-23'!$A:$A,$A13)</f>
        <v>0</v>
      </c>
      <c r="W13" s="16">
        <f>COUNTIFS('KCC Contributions 2022-23'!$F:$F,W$7,'KCC Contributions 2022-23'!$A:$A,$A13)</f>
        <v>0</v>
      </c>
      <c r="X13" s="27">
        <f t="shared" si="2"/>
        <v>34</v>
      </c>
    </row>
    <row r="14" spans="1:24" ht="13" x14ac:dyDescent="0.35">
      <c r="A14" s="15" t="s">
        <v>42</v>
      </c>
      <c r="B14" s="13">
        <f>COUNTIFS('KCC Contributions 2022-23'!$A:$A,$A14)</f>
        <v>128</v>
      </c>
      <c r="C14" s="16">
        <f>COUNTIFS('KCC Contributions 2022-23'!$A:$A,$A14,'KCC Contributions 2022-23'!$L:$L,1)</f>
        <v>39</v>
      </c>
      <c r="D14" s="18">
        <f>COUNTIFS('KCC Contributions 2022-23'!$H:$H,D$7,'KCC Contributions 2022-23'!$A:$A,$A14)</f>
        <v>0</v>
      </c>
      <c r="E14" s="13">
        <f>COUNTIFS('KCC Contributions 2022-23'!$H:$H,E$7,'KCC Contributions 2022-23'!$A:$A,$A14)</f>
        <v>82</v>
      </c>
      <c r="F14" s="13">
        <f t="shared" si="0"/>
        <v>82</v>
      </c>
      <c r="G14" s="13">
        <f>COUNTIFS('KCC Contributions 2022-23'!$H:$H,G$7,'KCC Contributions 2022-23'!$A:$A,$A14)</f>
        <v>46</v>
      </c>
      <c r="H14" s="13">
        <f>COUNTIFS('KCC Contributions 2022-23'!$H:$H,H$7,'KCC Contributions 2022-23'!$A:$A,$A14)</f>
        <v>0</v>
      </c>
      <c r="I14" s="16">
        <f>COUNTIFS('KCC Contributions 2022-23'!$H:$H,I$7,'KCC Contributions 2022-23'!$A:$A,$A14)</f>
        <v>0</v>
      </c>
      <c r="J14" s="27">
        <f t="shared" si="1"/>
        <v>210</v>
      </c>
      <c r="K14" s="17">
        <f>COUNTIFS('KCC Contributions 2022-23'!$F:$F,K$7,'KCC Contributions 2022-23'!$A:$A,$A14)</f>
        <v>0</v>
      </c>
      <c r="L14" s="13">
        <f>COUNTIFS('KCC Contributions 2022-23'!$F:$F,L$7,'KCC Contributions 2022-23'!$A:$A,$A14)</f>
        <v>0</v>
      </c>
      <c r="M14" s="13">
        <f>COUNTIFS('KCC Contributions 2022-23'!$F:$F,M$7,'KCC Contributions 2022-23'!$A:$A,$A14)</f>
        <v>54</v>
      </c>
      <c r="N14" s="13">
        <f>COUNTIFS('KCC Contributions 2022-23'!$F:$F,N$7,'KCC Contributions 2022-23'!$A:$A,$A14)</f>
        <v>0</v>
      </c>
      <c r="O14" s="13">
        <f>COUNTIFS('KCC Contributions 2022-23'!$F:$F,O$7,'KCC Contributions 2022-23'!$A:$A,$A14)</f>
        <v>49</v>
      </c>
      <c r="P14" s="13">
        <f>COUNTIFS('KCC Contributions 2022-23'!$F:$F,P$7,'KCC Contributions 2022-23'!$A:$A,$A14)</f>
        <v>0</v>
      </c>
      <c r="Q14" s="13">
        <f>COUNTIFS('KCC Contributions 2022-23'!$F:$F,Q$7,'KCC Contributions 2022-23'!$A:$A,$A14)</f>
        <v>6</v>
      </c>
      <c r="R14" s="13">
        <f>COUNTIFS('KCC Contributions 2022-23'!$F:$F,R$7,'KCC Contributions 2022-23'!$A:$A,$A14)</f>
        <v>3</v>
      </c>
      <c r="S14" s="13">
        <f>COUNTIFS('KCC Contributions 2022-23'!$F:$F,S$7,'KCC Contributions 2022-23'!$A:$A,$A14)</f>
        <v>0</v>
      </c>
      <c r="T14" s="13">
        <f>COUNTIFS('KCC Contributions 2022-23'!$F:$F,T$7,'KCC Contributions 2022-23'!$A:$A,$A14)</f>
        <v>0</v>
      </c>
      <c r="U14" s="13">
        <f>COUNTIFS('KCC Contributions 2022-23'!$F:$F,U$7,'KCC Contributions 2022-23'!$A:$A,$A14)</f>
        <v>5</v>
      </c>
      <c r="V14" s="13">
        <f>COUNTIFS('KCC Contributions 2022-23'!$F:$F,V$7,'KCC Contributions 2022-23'!$A:$A,$A14)</f>
        <v>11</v>
      </c>
      <c r="W14" s="16">
        <f>COUNTIFS('KCC Contributions 2022-23'!$F:$F,W$7,'KCC Contributions 2022-23'!$A:$A,$A14)</f>
        <v>0</v>
      </c>
      <c r="X14" s="27">
        <f t="shared" si="2"/>
        <v>128</v>
      </c>
    </row>
    <row r="15" spans="1:24" ht="13" x14ac:dyDescent="0.35">
      <c r="A15" s="15" t="s">
        <v>43</v>
      </c>
      <c r="B15" s="13">
        <f>COUNTIFS('KCC Contributions 2022-23'!$A:$A,$A15)</f>
        <v>18</v>
      </c>
      <c r="C15" s="16">
        <f>COUNTIFS('KCC Contributions 2022-23'!$A:$A,$A15,'KCC Contributions 2022-23'!$L:$L,1)</f>
        <v>5</v>
      </c>
      <c r="D15" s="18">
        <f>COUNTIFS('KCC Contributions 2022-23'!$H:$H,D$7,'KCC Contributions 2022-23'!$A:$A,$A15)</f>
        <v>9</v>
      </c>
      <c r="E15" s="13">
        <f>COUNTIFS('KCC Contributions 2022-23'!$H:$H,E$7,'KCC Contributions 2022-23'!$A:$A,$A15)</f>
        <v>4</v>
      </c>
      <c r="F15" s="13">
        <f t="shared" si="0"/>
        <v>4</v>
      </c>
      <c r="G15" s="13">
        <f>COUNTIFS('KCC Contributions 2022-23'!$H:$H,G$7,'KCC Contributions 2022-23'!$A:$A,$A15)</f>
        <v>5</v>
      </c>
      <c r="H15" s="13">
        <f>COUNTIFS('KCC Contributions 2022-23'!$H:$H,H$7,'KCC Contributions 2022-23'!$A:$A,$A15)</f>
        <v>0</v>
      </c>
      <c r="I15" s="16">
        <f>COUNTIFS('KCC Contributions 2022-23'!$H:$H,I$7,'KCC Contributions 2022-23'!$A:$A,$A15)</f>
        <v>0</v>
      </c>
      <c r="J15" s="27">
        <f t="shared" si="1"/>
        <v>22</v>
      </c>
      <c r="K15" s="17">
        <f>COUNTIFS('KCC Contributions 2022-23'!$F:$F,K$7,'KCC Contributions 2022-23'!$A:$A,$A15)</f>
        <v>0</v>
      </c>
      <c r="L15" s="13">
        <f>COUNTIFS('KCC Contributions 2022-23'!$F:$F,L$7,'KCC Contributions 2022-23'!$A:$A,$A15)</f>
        <v>1</v>
      </c>
      <c r="M15" s="13">
        <f>COUNTIFS('KCC Contributions 2022-23'!$F:$F,M$7,'KCC Contributions 2022-23'!$A:$A,$A15)</f>
        <v>8</v>
      </c>
      <c r="N15" s="13">
        <f>COUNTIFS('KCC Contributions 2022-23'!$F:$F,N$7,'KCC Contributions 2022-23'!$A:$A,$A15)</f>
        <v>0</v>
      </c>
      <c r="O15" s="13">
        <f>COUNTIFS('KCC Contributions 2022-23'!$F:$F,O$7,'KCC Contributions 2022-23'!$A:$A,$A15)</f>
        <v>4</v>
      </c>
      <c r="P15" s="13">
        <f>COUNTIFS('KCC Contributions 2022-23'!$F:$F,P$7,'KCC Contributions 2022-23'!$A:$A,$A15)</f>
        <v>0</v>
      </c>
      <c r="Q15" s="13">
        <f>COUNTIFS('KCC Contributions 2022-23'!$F:$F,Q$7,'KCC Contributions 2022-23'!$A:$A,$A15)</f>
        <v>0</v>
      </c>
      <c r="R15" s="13">
        <f>COUNTIFS('KCC Contributions 2022-23'!$F:$F,R$7,'KCC Contributions 2022-23'!$A:$A,$A15)</f>
        <v>1</v>
      </c>
      <c r="S15" s="13">
        <f>COUNTIFS('KCC Contributions 2022-23'!$F:$F,S$7,'KCC Contributions 2022-23'!$A:$A,$A15)</f>
        <v>0</v>
      </c>
      <c r="T15" s="13">
        <f>COUNTIFS('KCC Contributions 2022-23'!$F:$F,T$7,'KCC Contributions 2022-23'!$A:$A,$A15)</f>
        <v>0</v>
      </c>
      <c r="U15" s="13">
        <f>COUNTIFS('KCC Contributions 2022-23'!$F:$F,U$7,'KCC Contributions 2022-23'!$A:$A,$A15)</f>
        <v>2</v>
      </c>
      <c r="V15" s="13">
        <f>COUNTIFS('KCC Contributions 2022-23'!$F:$F,V$7,'KCC Contributions 2022-23'!$A:$A,$A15)</f>
        <v>1</v>
      </c>
      <c r="W15" s="16">
        <f>COUNTIFS('KCC Contributions 2022-23'!$F:$F,W$7,'KCC Contributions 2022-23'!$A:$A,$A15)</f>
        <v>1</v>
      </c>
      <c r="X15" s="27">
        <f t="shared" si="2"/>
        <v>18</v>
      </c>
    </row>
    <row r="16" spans="1:24" ht="13" x14ac:dyDescent="0.35">
      <c r="A16" s="15" t="s">
        <v>38</v>
      </c>
      <c r="B16" s="13">
        <f>COUNTIFS('KCC Contributions 2022-23'!$A:$A,$A16)</f>
        <v>165</v>
      </c>
      <c r="C16" s="16">
        <f>COUNTIFS('KCC Contributions 2022-23'!$A:$A,$A16,'KCC Contributions 2022-23'!$L:$L,1)</f>
        <v>23</v>
      </c>
      <c r="D16" s="18">
        <f>COUNTIFS('KCC Contributions 2022-23'!$H:$H,D$7,'KCC Contributions 2022-23'!$A:$A,$A16)</f>
        <v>106</v>
      </c>
      <c r="E16" s="13">
        <f>COUNTIFS('KCC Contributions 2022-23'!$H:$H,E$7,'KCC Contributions 2022-23'!$A:$A,$A16)</f>
        <v>52</v>
      </c>
      <c r="F16" s="13">
        <f t="shared" si="0"/>
        <v>52</v>
      </c>
      <c r="G16" s="13">
        <f>COUNTIFS('KCC Contributions 2022-23'!$H:$H,G$7,'KCC Contributions 2022-23'!$A:$A,$A16)</f>
        <v>7</v>
      </c>
      <c r="H16" s="13">
        <f>COUNTIFS('KCC Contributions 2022-23'!$H:$H,H$7,'KCC Contributions 2022-23'!$A:$A,$A16)</f>
        <v>0</v>
      </c>
      <c r="I16" s="16">
        <f>COUNTIFS('KCC Contributions 2022-23'!$H:$H,I$7,'KCC Contributions 2022-23'!$A:$A,$A16)</f>
        <v>0</v>
      </c>
      <c r="J16" s="27">
        <f t="shared" si="1"/>
        <v>217</v>
      </c>
      <c r="K16" s="17">
        <f>COUNTIFS('KCC Contributions 2022-23'!$F:$F,K$7,'KCC Contributions 2022-23'!$A:$A,$A16)</f>
        <v>0</v>
      </c>
      <c r="L16" s="13">
        <f>COUNTIFS('KCC Contributions 2022-23'!$F:$F,L$7,'KCC Contributions 2022-23'!$A:$A,$A16)</f>
        <v>8</v>
      </c>
      <c r="M16" s="13">
        <f>COUNTIFS('KCC Contributions 2022-23'!$F:$F,M$7,'KCC Contributions 2022-23'!$A:$A,$A16)</f>
        <v>52</v>
      </c>
      <c r="N16" s="13">
        <f>COUNTIFS('KCC Contributions 2022-23'!$F:$F,N$7,'KCC Contributions 2022-23'!$A:$A,$A16)</f>
        <v>0</v>
      </c>
      <c r="O16" s="13">
        <f>COUNTIFS('KCC Contributions 2022-23'!$F:$F,O$7,'KCC Contributions 2022-23'!$A:$A,$A16)</f>
        <v>41</v>
      </c>
      <c r="P16" s="13">
        <f>COUNTIFS('KCC Contributions 2022-23'!$F:$F,P$7,'KCC Contributions 2022-23'!$A:$A,$A16)</f>
        <v>0</v>
      </c>
      <c r="Q16" s="13">
        <f>COUNTIFS('KCC Contributions 2022-23'!$F:$F,Q$7,'KCC Contributions 2022-23'!$A:$A,$A16)</f>
        <v>16</v>
      </c>
      <c r="R16" s="13">
        <f>COUNTIFS('KCC Contributions 2022-23'!$F:$F,R$7,'KCC Contributions 2022-23'!$A:$A,$A16)</f>
        <v>6</v>
      </c>
      <c r="S16" s="13">
        <f>COUNTIFS('KCC Contributions 2022-23'!$F:$F,S$7,'KCC Contributions 2022-23'!$A:$A,$A16)</f>
        <v>2</v>
      </c>
      <c r="T16" s="13">
        <f>COUNTIFS('KCC Contributions 2022-23'!$F:$F,T$7,'KCC Contributions 2022-23'!$A:$A,$A16)</f>
        <v>0</v>
      </c>
      <c r="U16" s="13">
        <f>COUNTIFS('KCC Contributions 2022-23'!$F:$F,U$7,'KCC Contributions 2022-23'!$A:$A,$A16)</f>
        <v>18</v>
      </c>
      <c r="V16" s="13">
        <f>COUNTIFS('KCC Contributions 2022-23'!$F:$F,V$7,'KCC Contributions 2022-23'!$A:$A,$A16)</f>
        <v>13</v>
      </c>
      <c r="W16" s="16">
        <f>COUNTIFS('KCC Contributions 2022-23'!$F:$F,W$7,'KCC Contributions 2022-23'!$A:$A,$A16)</f>
        <v>9</v>
      </c>
      <c r="X16" s="27">
        <f t="shared" si="2"/>
        <v>165</v>
      </c>
    </row>
    <row r="17" spans="1:24" ht="13" x14ac:dyDescent="0.35">
      <c r="A17" s="15" t="s">
        <v>39</v>
      </c>
      <c r="B17" s="13">
        <f>COUNTIFS('KCC Contributions 2022-23'!$A:$A,$A17)</f>
        <v>201</v>
      </c>
      <c r="C17" s="16">
        <f>COUNTIFS('KCC Contributions 2022-23'!$A:$A,$A17,'KCC Contributions 2022-23'!$L:$L,1)</f>
        <v>33</v>
      </c>
      <c r="D17" s="18">
        <f>COUNTIFS('KCC Contributions 2022-23'!$H:$H,D$7,'KCC Contributions 2022-23'!$A:$A,$A17)</f>
        <v>112</v>
      </c>
      <c r="E17" s="13">
        <f>COUNTIFS('KCC Contributions 2022-23'!$H:$H,E$7,'KCC Contributions 2022-23'!$A:$A,$A17)</f>
        <v>66</v>
      </c>
      <c r="F17" s="13">
        <f t="shared" si="0"/>
        <v>66</v>
      </c>
      <c r="G17" s="13">
        <f>COUNTIFS('KCC Contributions 2022-23'!$H:$H,G$7,'KCC Contributions 2022-23'!$A:$A,$A17)</f>
        <v>23</v>
      </c>
      <c r="H17" s="13">
        <f>COUNTIFS('KCC Contributions 2022-23'!$H:$H,H$7,'KCC Contributions 2022-23'!$A:$A,$A17)</f>
        <v>0</v>
      </c>
      <c r="I17" s="16">
        <f>COUNTIFS('KCC Contributions 2022-23'!$H:$H,I$7,'KCC Contributions 2022-23'!$A:$A,$A17)</f>
        <v>0</v>
      </c>
      <c r="J17" s="27">
        <f t="shared" si="1"/>
        <v>267</v>
      </c>
      <c r="K17" s="17">
        <f>COUNTIFS('KCC Contributions 2022-23'!$F:$F,K$7,'KCC Contributions 2022-23'!$A:$A,$A17)</f>
        <v>0</v>
      </c>
      <c r="L17" s="13">
        <f>COUNTIFS('KCC Contributions 2022-23'!$F:$F,L$7,'KCC Contributions 2022-23'!$A:$A,$A17)</f>
        <v>8</v>
      </c>
      <c r="M17" s="13">
        <f>COUNTIFS('KCC Contributions 2022-23'!$F:$F,M$7,'KCC Contributions 2022-23'!$A:$A,$A17)</f>
        <v>71</v>
      </c>
      <c r="N17" s="13">
        <f>COUNTIFS('KCC Contributions 2022-23'!$F:$F,N$7,'KCC Contributions 2022-23'!$A:$A,$A17)</f>
        <v>0</v>
      </c>
      <c r="O17" s="13">
        <f>COUNTIFS('KCC Contributions 2022-23'!$F:$F,O$7,'KCC Contributions 2022-23'!$A:$A,$A17)</f>
        <v>67</v>
      </c>
      <c r="P17" s="13">
        <f>COUNTIFS('KCC Contributions 2022-23'!$F:$F,P$7,'KCC Contributions 2022-23'!$A:$A,$A17)</f>
        <v>0</v>
      </c>
      <c r="Q17" s="13">
        <f>COUNTIFS('KCC Contributions 2022-23'!$F:$F,Q$7,'KCC Contributions 2022-23'!$A:$A,$A17)</f>
        <v>3</v>
      </c>
      <c r="R17" s="13">
        <f>COUNTIFS('KCC Contributions 2022-23'!$F:$F,R$7,'KCC Contributions 2022-23'!$A:$A,$A17)</f>
        <v>15</v>
      </c>
      <c r="S17" s="13">
        <f>COUNTIFS('KCC Contributions 2022-23'!$F:$F,S$7,'KCC Contributions 2022-23'!$A:$A,$A17)</f>
        <v>0</v>
      </c>
      <c r="T17" s="13">
        <f>COUNTIFS('KCC Contributions 2022-23'!$F:$F,T$7,'KCC Contributions 2022-23'!$A:$A,$A17)</f>
        <v>0</v>
      </c>
      <c r="U17" s="13">
        <f>COUNTIFS('KCC Contributions 2022-23'!$F:$F,U$7,'KCC Contributions 2022-23'!$A:$A,$A17)</f>
        <v>15</v>
      </c>
      <c r="V17" s="13">
        <f>COUNTIFS('KCC Contributions 2022-23'!$F:$F,V$7,'KCC Contributions 2022-23'!$A:$A,$A17)</f>
        <v>7</v>
      </c>
      <c r="W17" s="16">
        <f>COUNTIFS('KCC Contributions 2022-23'!$F:$F,W$7,'KCC Contributions 2022-23'!$A:$A,$A17)</f>
        <v>15</v>
      </c>
      <c r="X17" s="27">
        <f t="shared" si="2"/>
        <v>201</v>
      </c>
    </row>
    <row r="18" spans="1:24" ht="13" x14ac:dyDescent="0.35">
      <c r="A18" s="15" t="s">
        <v>40</v>
      </c>
      <c r="B18" s="13">
        <f>COUNTIFS('KCC Contributions 2022-23'!$A:$A,$A18)</f>
        <v>157</v>
      </c>
      <c r="C18" s="16">
        <f>COUNTIFS('KCC Contributions 2022-23'!$A:$A,$A18,'KCC Contributions 2022-23'!$L:$L,1)</f>
        <v>19</v>
      </c>
      <c r="D18" s="18">
        <f>COUNTIFS('KCC Contributions 2022-23'!$H:$H,D$7,'KCC Contributions 2022-23'!$A:$A,$A18)</f>
        <v>71</v>
      </c>
      <c r="E18" s="13">
        <f>COUNTIFS('KCC Contributions 2022-23'!$H:$H,E$7,'KCC Contributions 2022-23'!$A:$A,$A18)</f>
        <v>62</v>
      </c>
      <c r="F18" s="13">
        <f t="shared" si="0"/>
        <v>62</v>
      </c>
      <c r="G18" s="13">
        <f>COUNTIFS('KCC Contributions 2022-23'!$H:$H,G$7,'KCC Contributions 2022-23'!$A:$A,$A18)</f>
        <v>24</v>
      </c>
      <c r="H18" s="13">
        <f>COUNTIFS('KCC Contributions 2022-23'!$H:$H,H$7,'KCC Contributions 2022-23'!$A:$A,$A18)</f>
        <v>0</v>
      </c>
      <c r="I18" s="16">
        <f>COUNTIFS('KCC Contributions 2022-23'!$H:$H,I$7,'KCC Contributions 2022-23'!$A:$A,$A18)</f>
        <v>0</v>
      </c>
      <c r="J18" s="27">
        <f t="shared" si="1"/>
        <v>219</v>
      </c>
      <c r="K18" s="17">
        <f>COUNTIFS('KCC Contributions 2022-23'!$F:$F,K$7,'KCC Contributions 2022-23'!$A:$A,$A18)</f>
        <v>0</v>
      </c>
      <c r="L18" s="13">
        <f>COUNTIFS('KCC Contributions 2022-23'!$F:$F,L$7,'KCC Contributions 2022-23'!$A:$A,$A18)</f>
        <v>3</v>
      </c>
      <c r="M18" s="13">
        <f>COUNTIFS('KCC Contributions 2022-23'!$F:$F,M$7,'KCC Contributions 2022-23'!$A:$A,$A18)</f>
        <v>56</v>
      </c>
      <c r="N18" s="13">
        <f>COUNTIFS('KCC Contributions 2022-23'!$F:$F,N$7,'KCC Contributions 2022-23'!$A:$A,$A18)</f>
        <v>0</v>
      </c>
      <c r="O18" s="13">
        <f>COUNTIFS('KCC Contributions 2022-23'!$F:$F,O$7,'KCC Contributions 2022-23'!$A:$A,$A18)</f>
        <v>51</v>
      </c>
      <c r="P18" s="13">
        <f>COUNTIFS('KCC Contributions 2022-23'!$F:$F,P$7,'KCC Contributions 2022-23'!$A:$A,$A18)</f>
        <v>0</v>
      </c>
      <c r="Q18" s="13">
        <f>COUNTIFS('KCC Contributions 2022-23'!$F:$F,Q$7,'KCC Contributions 2022-23'!$A:$A,$A18)</f>
        <v>6</v>
      </c>
      <c r="R18" s="13">
        <f>COUNTIFS('KCC Contributions 2022-23'!$F:$F,R$7,'KCC Contributions 2022-23'!$A:$A,$A18)</f>
        <v>13</v>
      </c>
      <c r="S18" s="13">
        <f>COUNTIFS('KCC Contributions 2022-23'!$F:$F,S$7,'KCC Contributions 2022-23'!$A:$A,$A18)</f>
        <v>0</v>
      </c>
      <c r="T18" s="13">
        <f>COUNTIFS('KCC Contributions 2022-23'!$F:$F,T$7,'KCC Contributions 2022-23'!$A:$A,$A18)</f>
        <v>0</v>
      </c>
      <c r="U18" s="13">
        <f>COUNTIFS('KCC Contributions 2022-23'!$F:$F,U$7,'KCC Contributions 2022-23'!$A:$A,$A18)</f>
        <v>15</v>
      </c>
      <c r="V18" s="13">
        <f>COUNTIFS('KCC Contributions 2022-23'!$F:$F,V$7,'KCC Contributions 2022-23'!$A:$A,$A18)</f>
        <v>5</v>
      </c>
      <c r="W18" s="16">
        <f>COUNTIFS('KCC Contributions 2022-23'!$F:$F,W$7,'KCC Contributions 2022-23'!$A:$A,$A18)</f>
        <v>8</v>
      </c>
      <c r="X18" s="27">
        <f t="shared" si="2"/>
        <v>157</v>
      </c>
    </row>
    <row r="19" spans="1:24" ht="13.5" thickBot="1" x14ac:dyDescent="0.4">
      <c r="A19" s="20" t="s">
        <v>41</v>
      </c>
      <c r="B19" s="21">
        <f>COUNTIFS('KCC Contributions 2022-23'!$A:$A,$A19)</f>
        <v>145</v>
      </c>
      <c r="C19" s="22">
        <f>COUNTIFS('KCC Contributions 2022-23'!$A:$A,$A19,'KCC Contributions 2022-23'!$L:$L,1)</f>
        <v>39</v>
      </c>
      <c r="D19" s="25">
        <f>COUNTIFS('KCC Contributions 2022-23'!$H:$H,D$7,'KCC Contributions 2022-23'!$A:$A,$A19)</f>
        <v>74</v>
      </c>
      <c r="E19" s="21">
        <f>COUNTIFS('KCC Contributions 2022-23'!$H:$H,E$7,'KCC Contributions 2022-23'!$A:$A,$A19)</f>
        <v>49</v>
      </c>
      <c r="F19" s="21">
        <f t="shared" si="0"/>
        <v>49</v>
      </c>
      <c r="G19" s="21">
        <f>COUNTIFS('KCC Contributions 2022-23'!$H:$H,G$7,'KCC Contributions 2022-23'!$A:$A,$A19)</f>
        <v>22</v>
      </c>
      <c r="H19" s="21">
        <f>COUNTIFS('KCC Contributions 2022-23'!$H:$H,H$7,'KCC Contributions 2022-23'!$A:$A,$A19)</f>
        <v>0</v>
      </c>
      <c r="I19" s="22">
        <f>COUNTIFS('KCC Contributions 2022-23'!$H:$H,I$7,'KCC Contributions 2022-23'!$A:$A,$A19)</f>
        <v>0</v>
      </c>
      <c r="J19" s="28">
        <f t="shared" si="1"/>
        <v>194</v>
      </c>
      <c r="K19" s="26">
        <f>COUNTIFS('KCC Contributions 2022-23'!$F:$F,K$7,'KCC Contributions 2022-23'!$A:$A,$A19)</f>
        <v>0</v>
      </c>
      <c r="L19" s="21">
        <f>COUNTIFS('KCC Contributions 2022-23'!$F:$F,L$7,'KCC Contributions 2022-23'!$A:$A,$A19)</f>
        <v>11</v>
      </c>
      <c r="M19" s="21">
        <f>COUNTIFS('KCC Contributions 2022-23'!$F:$F,M$7,'KCC Contributions 2022-23'!$A:$A,$A19)</f>
        <v>51</v>
      </c>
      <c r="N19" s="21">
        <f>COUNTIFS('KCC Contributions 2022-23'!$F:$F,N$7,'KCC Contributions 2022-23'!$A:$A,$A19)</f>
        <v>0</v>
      </c>
      <c r="O19" s="21">
        <f>COUNTIFS('KCC Contributions 2022-23'!$F:$F,O$7,'KCC Contributions 2022-23'!$A:$A,$A19)</f>
        <v>34</v>
      </c>
      <c r="P19" s="21">
        <f>COUNTIFS('KCC Contributions 2022-23'!$F:$F,P$7,'KCC Contributions 2022-23'!$A:$A,$A19)</f>
        <v>1</v>
      </c>
      <c r="Q19" s="21">
        <f>COUNTIFS('KCC Contributions 2022-23'!$F:$F,Q$7,'KCC Contributions 2022-23'!$A:$A,$A19)</f>
        <v>7</v>
      </c>
      <c r="R19" s="21">
        <f>COUNTIFS('KCC Contributions 2022-23'!$F:$F,R$7,'KCC Contributions 2022-23'!$A:$A,$A19)</f>
        <v>3</v>
      </c>
      <c r="S19" s="21">
        <f>COUNTIFS('KCC Contributions 2022-23'!$F:$F,S$7,'KCC Contributions 2022-23'!$A:$A,$A19)</f>
        <v>1</v>
      </c>
      <c r="T19" s="21">
        <f>COUNTIFS('KCC Contributions 2022-23'!$F:$F,T$7,'KCC Contributions 2022-23'!$A:$A,$A19)</f>
        <v>0</v>
      </c>
      <c r="U19" s="21">
        <f>COUNTIFS('KCC Contributions 2022-23'!$F:$F,U$7,'KCC Contributions 2022-23'!$A:$A,$A19)</f>
        <v>9</v>
      </c>
      <c r="V19" s="21">
        <f>COUNTIFS('KCC Contributions 2022-23'!$F:$F,V$7,'KCC Contributions 2022-23'!$A:$A,$A19)</f>
        <v>14</v>
      </c>
      <c r="W19" s="22">
        <f>COUNTIFS('KCC Contributions 2022-23'!$F:$F,W$7,'KCC Contributions 2022-23'!$A:$A,$A19)</f>
        <v>14</v>
      </c>
      <c r="X19" s="28">
        <f t="shared" si="2"/>
        <v>145</v>
      </c>
    </row>
    <row r="20" spans="1:24" s="5" customFormat="1" ht="16.5" thickTop="1" thickBot="1" x14ac:dyDescent="0.4">
      <c r="A20" s="92" t="s">
        <v>52</v>
      </c>
      <c r="B20" s="93">
        <f>SUM(B8:B19)</f>
        <v>1237</v>
      </c>
      <c r="C20" s="94">
        <f t="shared" ref="C20:X20" si="3">SUM(C8:C19)</f>
        <v>312</v>
      </c>
      <c r="D20" s="29">
        <f t="shared" si="3"/>
        <v>470</v>
      </c>
      <c r="E20" s="30">
        <f t="shared" si="3"/>
        <v>477</v>
      </c>
      <c r="F20" s="30">
        <f t="shared" si="3"/>
        <v>477</v>
      </c>
      <c r="G20" s="30">
        <f t="shared" si="3"/>
        <v>290</v>
      </c>
      <c r="H20" s="30">
        <f t="shared" si="3"/>
        <v>0</v>
      </c>
      <c r="I20" s="31">
        <f t="shared" si="3"/>
        <v>0</v>
      </c>
      <c r="J20" s="95">
        <f t="shared" si="3"/>
        <v>1714</v>
      </c>
      <c r="K20" s="32">
        <f t="shared" si="3"/>
        <v>0</v>
      </c>
      <c r="L20" s="30">
        <f t="shared" si="3"/>
        <v>39</v>
      </c>
      <c r="M20" s="30">
        <f t="shared" si="3"/>
        <v>518</v>
      </c>
      <c r="N20" s="30">
        <f t="shared" si="3"/>
        <v>0</v>
      </c>
      <c r="O20" s="30">
        <f t="shared" si="3"/>
        <v>327</v>
      </c>
      <c r="P20" s="30">
        <f t="shared" si="3"/>
        <v>1</v>
      </c>
      <c r="Q20" s="30">
        <f t="shared" si="3"/>
        <v>46</v>
      </c>
      <c r="R20" s="30">
        <f t="shared" si="3"/>
        <v>46</v>
      </c>
      <c r="S20" s="30">
        <f t="shared" si="3"/>
        <v>4</v>
      </c>
      <c r="T20" s="30">
        <f t="shared" si="3"/>
        <v>0</v>
      </c>
      <c r="U20" s="30">
        <f t="shared" si="3"/>
        <v>129</v>
      </c>
      <c r="V20" s="30">
        <f t="shared" si="3"/>
        <v>57</v>
      </c>
      <c r="W20" s="31">
        <f t="shared" si="3"/>
        <v>70</v>
      </c>
      <c r="X20" s="95">
        <f t="shared" si="3"/>
        <v>1237</v>
      </c>
    </row>
    <row r="22" spans="1:24" ht="22.5" thickBot="1" x14ac:dyDescent="0.4">
      <c r="A22" s="105" t="s">
        <v>54</v>
      </c>
      <c r="L22" s="105" t="s">
        <v>1769</v>
      </c>
    </row>
    <row r="23" spans="1:24" ht="13.5" thickBot="1" x14ac:dyDescent="0.4">
      <c r="D23" s="99" t="s">
        <v>58</v>
      </c>
      <c r="E23" s="100"/>
      <c r="F23" s="100"/>
      <c r="G23" s="100"/>
      <c r="H23" s="100"/>
      <c r="I23" s="100"/>
      <c r="J23" s="101"/>
      <c r="K23" s="5"/>
      <c r="L23" s="5"/>
      <c r="M23" s="102" t="s">
        <v>131</v>
      </c>
      <c r="N23" s="103"/>
      <c r="O23" s="103"/>
      <c r="P23" s="103"/>
      <c r="Q23" s="104"/>
      <c r="R23" s="102" t="s">
        <v>132</v>
      </c>
      <c r="S23" s="103"/>
      <c r="T23" s="103"/>
      <c r="U23" s="103"/>
      <c r="V23" s="104"/>
      <c r="W23" s="5"/>
      <c r="X23" s="5"/>
    </row>
    <row r="24" spans="1:24" s="12" customFormat="1" ht="26" x14ac:dyDescent="0.35">
      <c r="A24" s="83" t="s">
        <v>0</v>
      </c>
      <c r="B24" s="84" t="s">
        <v>44</v>
      </c>
      <c r="C24" s="85" t="s">
        <v>45</v>
      </c>
      <c r="D24" s="86" t="s">
        <v>17</v>
      </c>
      <c r="E24" s="84" t="s">
        <v>20</v>
      </c>
      <c r="F24" s="84" t="s">
        <v>19</v>
      </c>
      <c r="G24" s="84" t="s">
        <v>18</v>
      </c>
      <c r="H24" s="84" t="s">
        <v>50</v>
      </c>
      <c r="I24" s="84" t="s">
        <v>51</v>
      </c>
      <c r="J24" s="90"/>
      <c r="K24" s="43"/>
      <c r="L24" s="91" t="s">
        <v>0</v>
      </c>
      <c r="M24" s="86" t="s">
        <v>44</v>
      </c>
      <c r="N24" s="86" t="s">
        <v>17</v>
      </c>
      <c r="O24" s="84" t="s">
        <v>20</v>
      </c>
      <c r="P24" s="84" t="s">
        <v>19</v>
      </c>
      <c r="Q24" s="90" t="s">
        <v>18</v>
      </c>
      <c r="R24" s="86" t="s">
        <v>44</v>
      </c>
      <c r="S24" s="86" t="s">
        <v>17</v>
      </c>
      <c r="T24" s="84" t="s">
        <v>20</v>
      </c>
      <c r="U24" s="84" t="s">
        <v>19</v>
      </c>
      <c r="V24" s="90" t="s">
        <v>18</v>
      </c>
      <c r="W24" s="43"/>
      <c r="X24" s="43"/>
    </row>
    <row r="25" spans="1:24" ht="13" x14ac:dyDescent="0.35">
      <c r="A25" s="15" t="s">
        <v>32</v>
      </c>
      <c r="B25" s="13">
        <f>B8</f>
        <v>160</v>
      </c>
      <c r="C25" s="16">
        <f t="shared" ref="C25:C37" si="4">C8</f>
        <v>38</v>
      </c>
      <c r="D25" s="19">
        <f>SUMIFS('KCC Contributions 2022-23'!$J:$J,'KCC Contributions 2022-23'!$A:$A,$A25,'KCC Contributions 2022-23'!$H:$H,D$24)</f>
        <v>235871.55999999997</v>
      </c>
      <c r="E25" s="14">
        <f>SUMIFS('KCC Contributions 2022-23'!$J:$J,'KCC Contributions 2022-23'!$A:$A,$A25,'KCC Contributions 2022-23'!$H:$H,E$24)</f>
        <v>3701949.8300000005</v>
      </c>
      <c r="F25" s="14">
        <f>E25</f>
        <v>3701949.8300000005</v>
      </c>
      <c r="G25" s="14">
        <f>SUMIFS('KCC Contributions 2022-23'!$J:$J,'KCC Contributions 2022-23'!$A:$A,$A25,'KCC Contributions 2022-23'!$H:$H,G$24)</f>
        <v>2551022.5400000005</v>
      </c>
      <c r="H25" s="14">
        <f>SUMIFS('KCC Contributions 2022-23'!$J:$J,'KCC Contributions 2022-23'!$A:$A,$A25,'KCC Contributions 2022-23'!$H:$H,H$24)</f>
        <v>0</v>
      </c>
      <c r="I25" s="14">
        <f>SUMIFS('KCC Contributions 2022-23'!$J:$J,'KCC Contributions 2022-23'!$A:$A,$A25,'KCC Contributions 2022-23'!$H:$H,I$24)</f>
        <v>0</v>
      </c>
      <c r="J25" s="35"/>
      <c r="K25" s="47"/>
      <c r="L25" s="58" t="s">
        <v>32</v>
      </c>
      <c r="M25" s="18">
        <f>COUNTIFS('KCC Contributions 2022-23'!$F:$F,"education",'KCC Contributions 2022-23'!$G:$G,"*Primary*",'KCC Contributions 2022-23'!$A:$A,$L25)</f>
        <v>22</v>
      </c>
      <c r="N25" s="49">
        <f>SUMIFS('KCC Contributions 2022-23'!$J:$J,'KCC Contributions 2022-23'!$A:$A,$L25,'KCC Contributions 2022-23'!$H:$H,N$24,'KCC Contributions 2022-23'!$F:$F,"education",'KCC Contributions 2022-23'!$G:$G,"*Primary*")/16579</f>
        <v>11.156282043549067</v>
      </c>
      <c r="O25" s="50">
        <f>SUMIFS('KCC Contributions 2022-23'!$J:$J,'KCC Contributions 2022-23'!$A:$A,$L25,'KCC Contributions 2022-23'!$H:$H,O$24,'KCC Contributions 2022-23'!$F:$F,"education",'KCC Contributions 2022-23'!$G:$G,"*Primary*")/16579</f>
        <v>84.754408589179093</v>
      </c>
      <c r="P25" s="50">
        <f>SUMIFS('KCC Contributions 2022-23'!$J:$J,'KCC Contributions 2022-23'!$A:$A,$L25,'KCC Contributions 2022-23'!$H:$H,P$24,'KCC Contributions 2022-23'!$F:$F,"education",'KCC Contributions 2022-23'!$G:$G,"*Primary*")/16579</f>
        <v>0</v>
      </c>
      <c r="Q25" s="55">
        <f>SUMIFS('KCC Contributions 2022-23'!$J:$J,'KCC Contributions 2022-23'!$A:$A,$L25,'KCC Contributions 2022-23'!$H:$H,Q$24,'KCC Contributions 2022-23'!$F:$F,"education",'KCC Contributions 2022-23'!$G:$G,"*Primary*")/16579</f>
        <v>10.696043187164483</v>
      </c>
      <c r="R25" s="18">
        <f>COUNTIFS('KCC Contributions 2022-23'!$F:$F,"education",'KCC Contributions 2022-23'!$G:$G,"*Secondary*",'KCC Contributions 2022-23'!$A:$A,$L25)</f>
        <v>22</v>
      </c>
      <c r="S25" s="49">
        <f>SUMIFS('KCC Contributions 2022-23'!$J:$J,'KCC Contributions 2022-23'!$A:$A,$L25,'KCC Contributions 2022-23'!$H:$H,S$24,'KCC Contributions 2022-23'!$F:$F,"education",'KCC Contributions 2022-23'!$G:$G,"*Secondary*")/22700</f>
        <v>0</v>
      </c>
      <c r="T25" s="50">
        <f>SUMIFS('KCC Contributions 2022-23'!$J:$J,'KCC Contributions 2022-23'!$A:$A,$L25,'KCC Contributions 2022-23'!$H:$H,T$24,'KCC Contributions 2022-23'!$F:$F,"education",'KCC Contributions 2022-23'!$G:$G,"*Secondary*")/22700</f>
        <v>66.87391497797357</v>
      </c>
      <c r="U25" s="50">
        <f>SUMIFS('KCC Contributions 2022-23'!$J:$J,'KCC Contributions 2022-23'!$A:$A,$L25,'KCC Contributions 2022-23'!$H:$H,U$24,'KCC Contributions 2022-23'!$F:$F,"education",'KCC Contributions 2022-23'!$G:$G,"*Secondary*")/22700</f>
        <v>0</v>
      </c>
      <c r="V25" s="55">
        <f>SUMIFS('KCC Contributions 2022-23'!$J:$J,'KCC Contributions 2022-23'!$A:$A,$L25,'KCC Contributions 2022-23'!$H:$H,V$24,'KCC Contributions 2022-23'!$F:$F,"education",'KCC Contributions 2022-23'!$G:$G,"*Secondary*")/22700</f>
        <v>96.855265638766511</v>
      </c>
      <c r="W25" s="47"/>
      <c r="X25" s="44"/>
    </row>
    <row r="26" spans="1:24" ht="13" x14ac:dyDescent="0.35">
      <c r="A26" s="15" t="s">
        <v>33</v>
      </c>
      <c r="B26" s="13">
        <f t="shared" ref="B26" si="5">B9</f>
        <v>60</v>
      </c>
      <c r="C26" s="16">
        <f t="shared" si="4"/>
        <v>26</v>
      </c>
      <c r="D26" s="19">
        <f>SUMIFS('KCC Contributions 2022-23'!$J:$J,'KCC Contributions 2022-23'!$A:$A,$A26,'KCC Contributions 2022-23'!$H:$H,D$24)</f>
        <v>2195857.59</v>
      </c>
      <c r="E26" s="14">
        <f>SUMIFS('KCC Contributions 2022-23'!$J:$J,'KCC Contributions 2022-23'!$A:$A,$A26,'KCC Contributions 2022-23'!$H:$H,E$24)</f>
        <v>4874304.47</v>
      </c>
      <c r="F26" s="14">
        <f t="shared" ref="F26:F36" si="6">E26</f>
        <v>4874304.47</v>
      </c>
      <c r="G26" s="14">
        <f>SUMIFS('KCC Contributions 2022-23'!$J:$J,'KCC Contributions 2022-23'!$A:$A,$A26,'KCC Contributions 2022-23'!$H:$H,G$24)</f>
        <v>1830603.5999999999</v>
      </c>
      <c r="H26" s="14">
        <f>SUMIFS('KCC Contributions 2022-23'!$J:$J,'KCC Contributions 2022-23'!$A:$A,$A26,'KCC Contributions 2022-23'!$H:$H,H$24)</f>
        <v>0</v>
      </c>
      <c r="I26" s="14">
        <f>SUMIFS('KCC Contributions 2022-23'!$J:$J,'KCC Contributions 2022-23'!$A:$A,$A26,'KCC Contributions 2022-23'!$H:$H,I$24)</f>
        <v>0</v>
      </c>
      <c r="J26" s="35"/>
      <c r="K26" s="47"/>
      <c r="L26" s="58" t="s">
        <v>33</v>
      </c>
      <c r="M26" s="18">
        <f>COUNTIFS('KCC Contributions 2022-23'!$F:$F,"education",'KCC Contributions 2022-23'!$G:$G,"*Primary*",'KCC Contributions 2022-23'!$A:$A,$L26)</f>
        <v>7</v>
      </c>
      <c r="N26" s="49">
        <f>SUMIFS('KCC Contributions 2022-23'!$J:$J,'KCC Contributions 2022-23'!$A:$A,$L26,'KCC Contributions 2022-23'!$H:$H,N$24,'KCC Contributions 2022-23'!$F:$F,"education",'KCC Contributions 2022-23'!$G:$G,"*Primary*")/16579</f>
        <v>2.4126907533626878</v>
      </c>
      <c r="O26" s="50">
        <f>SUMIFS('KCC Contributions 2022-23'!$J:$J,'KCC Contributions 2022-23'!$A:$A,$L26,'KCC Contributions 2022-23'!$H:$H,O$24,'KCC Contributions 2022-23'!$F:$F,"education",'KCC Contributions 2022-23'!$G:$G,"*Primary*")/16579</f>
        <v>22.431747391278122</v>
      </c>
      <c r="P26" s="50">
        <f>SUMIFS('KCC Contributions 2022-23'!$J:$J,'KCC Contributions 2022-23'!$A:$A,$L26,'KCC Contributions 2022-23'!$H:$H,P$24,'KCC Contributions 2022-23'!$F:$F,"education",'KCC Contributions 2022-23'!$G:$G,"*Primary*")/16579</f>
        <v>0</v>
      </c>
      <c r="Q26" s="55">
        <f>SUMIFS('KCC Contributions 2022-23'!$J:$J,'KCC Contributions 2022-23'!$A:$A,$L26,'KCC Contributions 2022-23'!$H:$H,Q$24,'KCC Contributions 2022-23'!$F:$F,"education",'KCC Contributions 2022-23'!$G:$G,"*Primary*")/16579</f>
        <v>0</v>
      </c>
      <c r="R26" s="18">
        <f>COUNTIFS('KCC Contributions 2022-23'!$F:$F,"education",'KCC Contributions 2022-23'!$G:$G,"*Secondary*",'KCC Contributions 2022-23'!$A:$A,$L26)</f>
        <v>7</v>
      </c>
      <c r="S26" s="49">
        <f>SUMIFS('KCC Contributions 2022-23'!$J:$J,'KCC Contributions 2022-23'!$A:$A,$L26,'KCC Contributions 2022-23'!$H:$H,S$24,'KCC Contributions 2022-23'!$F:$F,"education",'KCC Contributions 2022-23'!$G:$G,"*Secondary*")/22700</f>
        <v>46.572599118942733</v>
      </c>
      <c r="T26" s="50">
        <f>SUMIFS('KCC Contributions 2022-23'!$J:$J,'KCC Contributions 2022-23'!$A:$A,$L26,'KCC Contributions 2022-23'!$H:$H,T$24,'KCC Contributions 2022-23'!$F:$F,"education",'KCC Contributions 2022-23'!$G:$G,"*Secondary*")/22700</f>
        <v>10.584438766519824</v>
      </c>
      <c r="U26" s="50">
        <f>SUMIFS('KCC Contributions 2022-23'!$J:$J,'KCC Contributions 2022-23'!$A:$A,$L26,'KCC Contributions 2022-23'!$H:$H,U$24,'KCC Contributions 2022-23'!$F:$F,"education",'KCC Contributions 2022-23'!$G:$G,"*Secondary*")/22700</f>
        <v>0</v>
      </c>
      <c r="V26" s="55">
        <f>SUMIFS('KCC Contributions 2022-23'!$J:$J,'KCC Contributions 2022-23'!$A:$A,$L26,'KCC Contributions 2022-23'!$H:$H,V$24,'KCC Contributions 2022-23'!$F:$F,"education",'KCC Contributions 2022-23'!$G:$G,"*Secondary*")/22700</f>
        <v>78.675226872246697</v>
      </c>
      <c r="W26" s="47"/>
      <c r="X26" s="44"/>
    </row>
    <row r="27" spans="1:24" ht="13" x14ac:dyDescent="0.35">
      <c r="A27" s="15" t="s">
        <v>34</v>
      </c>
      <c r="B27" s="13">
        <f t="shared" ref="B27" si="7">B10</f>
        <v>35</v>
      </c>
      <c r="C27" s="16">
        <f t="shared" si="4"/>
        <v>10</v>
      </c>
      <c r="D27" s="19">
        <f>SUMIFS('KCC Contributions 2022-23'!$J:$J,'KCC Contributions 2022-23'!$A:$A,$A27,'KCC Contributions 2022-23'!$H:$H,D$24)</f>
        <v>0</v>
      </c>
      <c r="E27" s="14">
        <f>SUMIFS('KCC Contributions 2022-23'!$J:$J,'KCC Contributions 2022-23'!$A:$A,$A27,'KCC Contributions 2022-23'!$H:$H,E$24)</f>
        <v>6228252.5499999998</v>
      </c>
      <c r="F27" s="14">
        <f t="shared" si="6"/>
        <v>6228252.5499999998</v>
      </c>
      <c r="G27" s="14">
        <f>SUMIFS('KCC Contributions 2022-23'!$J:$J,'KCC Contributions 2022-23'!$A:$A,$A27,'KCC Contributions 2022-23'!$H:$H,G$24)</f>
        <v>5679372.4499999983</v>
      </c>
      <c r="H27" s="14">
        <f>SUMIFS('KCC Contributions 2022-23'!$J:$J,'KCC Contributions 2022-23'!$A:$A,$A27,'KCC Contributions 2022-23'!$H:$H,H$24)</f>
        <v>0</v>
      </c>
      <c r="I27" s="14">
        <f>SUMIFS('KCC Contributions 2022-23'!$J:$J,'KCC Contributions 2022-23'!$A:$A,$A27,'KCC Contributions 2022-23'!$H:$H,I$24)</f>
        <v>0</v>
      </c>
      <c r="J27" s="35"/>
      <c r="K27" s="47"/>
      <c r="L27" s="58" t="s">
        <v>34</v>
      </c>
      <c r="M27" s="18">
        <f>COUNTIFS('KCC Contributions 2022-23'!$F:$F,"education",'KCC Contributions 2022-23'!$G:$G,"*Primary*",'KCC Contributions 2022-23'!$A:$A,$L27)</f>
        <v>1</v>
      </c>
      <c r="N27" s="49">
        <f>SUMIFS('KCC Contributions 2022-23'!$J:$J,'KCC Contributions 2022-23'!$A:$A,$L27,'KCC Contributions 2022-23'!$H:$H,N$24,'KCC Contributions 2022-23'!$F:$F,"education",'KCC Contributions 2022-23'!$G:$G,"*Primary*")/16579</f>
        <v>0</v>
      </c>
      <c r="O27" s="50">
        <f>SUMIFS('KCC Contributions 2022-23'!$J:$J,'KCC Contributions 2022-23'!$A:$A,$L27,'KCC Contributions 2022-23'!$H:$H,O$24,'KCC Contributions 2022-23'!$F:$F,"education",'KCC Contributions 2022-23'!$G:$G,"*Primary*")/16579</f>
        <v>0</v>
      </c>
      <c r="P27" s="50">
        <f>SUMIFS('KCC Contributions 2022-23'!$J:$J,'KCC Contributions 2022-23'!$A:$A,$L27,'KCC Contributions 2022-23'!$H:$H,P$24,'KCC Contributions 2022-23'!$F:$F,"education",'KCC Contributions 2022-23'!$G:$G,"*Primary*")/16579</f>
        <v>0</v>
      </c>
      <c r="Q27" s="55">
        <f>SUMIFS('KCC Contributions 2022-23'!$J:$J,'KCC Contributions 2022-23'!$A:$A,$L27,'KCC Contributions 2022-23'!$H:$H,Q$24,'KCC Contributions 2022-23'!$F:$F,"education",'KCC Contributions 2022-23'!$G:$G,"*Primary*")/16579</f>
        <v>0.48593099704445381</v>
      </c>
      <c r="R27" s="18">
        <f>COUNTIFS('KCC Contributions 2022-23'!$F:$F,"education",'KCC Contributions 2022-23'!$G:$G,"*Secondary*",'KCC Contributions 2022-23'!$A:$A,$L27)</f>
        <v>2</v>
      </c>
      <c r="S27" s="49">
        <f>SUMIFS('KCC Contributions 2022-23'!$J:$J,'KCC Contributions 2022-23'!$A:$A,$L27,'KCC Contributions 2022-23'!$H:$H,S$24,'KCC Contributions 2022-23'!$F:$F,"education",'KCC Contributions 2022-23'!$G:$G,"*Secondary*")/22700</f>
        <v>0</v>
      </c>
      <c r="T27" s="50">
        <f>SUMIFS('KCC Contributions 2022-23'!$J:$J,'KCC Contributions 2022-23'!$A:$A,$L27,'KCC Contributions 2022-23'!$H:$H,T$24,'KCC Contributions 2022-23'!$F:$F,"education",'KCC Contributions 2022-23'!$G:$G,"*Secondary*")/22700</f>
        <v>246.56914537444933</v>
      </c>
      <c r="U27" s="50">
        <f>SUMIFS('KCC Contributions 2022-23'!$J:$J,'KCC Contributions 2022-23'!$A:$A,$L27,'KCC Contributions 2022-23'!$H:$H,U$24,'KCC Contributions 2022-23'!$F:$F,"education",'KCC Contributions 2022-23'!$G:$G,"*Secondary*")/22700</f>
        <v>0</v>
      </c>
      <c r="V27" s="55">
        <f>SUMIFS('KCC Contributions 2022-23'!$J:$J,'KCC Contributions 2022-23'!$A:$A,$L27,'KCC Contributions 2022-23'!$H:$H,V$24,'KCC Contributions 2022-23'!$F:$F,"education",'KCC Contributions 2022-23'!$G:$G,"*Secondary*")/22700</f>
        <v>246.56914537444933</v>
      </c>
      <c r="W27" s="47"/>
      <c r="X27" s="44"/>
    </row>
    <row r="28" spans="1:24" ht="13" x14ac:dyDescent="0.35">
      <c r="A28" s="15" t="s">
        <v>35</v>
      </c>
      <c r="B28" s="13">
        <f t="shared" ref="B28" si="8">B11</f>
        <v>86</v>
      </c>
      <c r="C28" s="16">
        <f t="shared" si="4"/>
        <v>32</v>
      </c>
      <c r="D28" s="19">
        <f>SUMIFS('KCC Contributions 2022-23'!$J:$J,'KCC Contributions 2022-23'!$A:$A,$A28,'KCC Contributions 2022-23'!$H:$H,D$24)</f>
        <v>66326.009999999995</v>
      </c>
      <c r="E28" s="14">
        <f>SUMIFS('KCC Contributions 2022-23'!$J:$J,'KCC Contributions 2022-23'!$A:$A,$A28,'KCC Contributions 2022-23'!$H:$H,E$24)</f>
        <v>732720.71</v>
      </c>
      <c r="F28" s="14">
        <f t="shared" si="6"/>
        <v>732720.71</v>
      </c>
      <c r="G28" s="14">
        <f>SUMIFS('KCC Contributions 2022-23'!$J:$J,'KCC Contributions 2022-23'!$A:$A,$A28,'KCC Contributions 2022-23'!$H:$H,G$24)</f>
        <v>555373.67000000016</v>
      </c>
      <c r="H28" s="14">
        <f>SUMIFS('KCC Contributions 2022-23'!$J:$J,'KCC Contributions 2022-23'!$A:$A,$A28,'KCC Contributions 2022-23'!$H:$H,H$24)</f>
        <v>0</v>
      </c>
      <c r="I28" s="14">
        <f>SUMIFS('KCC Contributions 2022-23'!$J:$J,'KCC Contributions 2022-23'!$A:$A,$A28,'KCC Contributions 2022-23'!$H:$H,I$24)</f>
        <v>0</v>
      </c>
      <c r="J28" s="35"/>
      <c r="K28" s="47"/>
      <c r="L28" s="58" t="s">
        <v>35</v>
      </c>
      <c r="M28" s="18">
        <f>COUNTIFS('KCC Contributions 2022-23'!$F:$F,"education",'KCC Contributions 2022-23'!$G:$G,"*Primary*",'KCC Contributions 2022-23'!$A:$A,$L28)</f>
        <v>5</v>
      </c>
      <c r="N28" s="49">
        <f>SUMIFS('KCC Contributions 2022-23'!$J:$J,'KCC Contributions 2022-23'!$A:$A,$L28,'KCC Contributions 2022-23'!$H:$H,N$24,'KCC Contributions 2022-23'!$F:$F,"education",'KCC Contributions 2022-23'!$G:$G,"*Primary*")/16579</f>
        <v>0.48998733337354483</v>
      </c>
      <c r="O28" s="50">
        <f>SUMIFS('KCC Contributions 2022-23'!$J:$J,'KCC Contributions 2022-23'!$A:$A,$L28,'KCC Contributions 2022-23'!$H:$H,O$24,'KCC Contributions 2022-23'!$F:$F,"education",'KCC Contributions 2022-23'!$G:$G,"*Primary*")/16579</f>
        <v>17.137366548042706</v>
      </c>
      <c r="P28" s="50">
        <f>SUMIFS('KCC Contributions 2022-23'!$J:$J,'KCC Contributions 2022-23'!$A:$A,$L28,'KCC Contributions 2022-23'!$H:$H,P$24,'KCC Contributions 2022-23'!$F:$F,"education",'KCC Contributions 2022-23'!$G:$G,"*Primary*")/16579</f>
        <v>0</v>
      </c>
      <c r="Q28" s="55">
        <f>SUMIFS('KCC Contributions 2022-23'!$J:$J,'KCC Contributions 2022-23'!$A:$A,$L28,'KCC Contributions 2022-23'!$H:$H,Q$24,'KCC Contributions 2022-23'!$F:$F,"education",'KCC Contributions 2022-23'!$G:$G,"*Primary*")/16579</f>
        <v>2.4446468423909766</v>
      </c>
      <c r="R28" s="18">
        <f>COUNTIFS('KCC Contributions 2022-23'!$F:$F,"education",'KCC Contributions 2022-23'!$G:$G,"*Secondary*",'KCC Contributions 2022-23'!$A:$A,$L28)</f>
        <v>9</v>
      </c>
      <c r="S28" s="49">
        <f>SUMIFS('KCC Contributions 2022-23'!$J:$J,'KCC Contributions 2022-23'!$A:$A,$L28,'KCC Contributions 2022-23'!$H:$H,S$24,'KCC Contributions 2022-23'!$F:$F,"education",'KCC Contributions 2022-23'!$G:$G,"*Secondary*")/22700</f>
        <v>1.7736563876651983</v>
      </c>
      <c r="T28" s="50">
        <f>SUMIFS('KCC Contributions 2022-23'!$J:$J,'KCC Contributions 2022-23'!$A:$A,$L28,'KCC Contributions 2022-23'!$H:$H,T$24,'KCC Contributions 2022-23'!$F:$F,"education",'KCC Contributions 2022-23'!$G:$G,"*Secondary*")/22700</f>
        <v>16.405721585903084</v>
      </c>
      <c r="U28" s="50">
        <f>SUMIFS('KCC Contributions 2022-23'!$J:$J,'KCC Contributions 2022-23'!$A:$A,$L28,'KCC Contributions 2022-23'!$H:$H,U$24,'KCC Contributions 2022-23'!$F:$F,"education",'KCC Contributions 2022-23'!$G:$G,"*Secondary*")/22700</f>
        <v>0</v>
      </c>
      <c r="V28" s="55">
        <f>SUMIFS('KCC Contributions 2022-23'!$J:$J,'KCC Contributions 2022-23'!$A:$A,$L28,'KCC Contributions 2022-23'!$H:$H,V$24,'KCC Contributions 2022-23'!$F:$F,"education",'KCC Contributions 2022-23'!$G:$G,"*Secondary*")/22700</f>
        <v>12.746024669603525</v>
      </c>
      <c r="W28" s="47"/>
      <c r="X28" s="44"/>
    </row>
    <row r="29" spans="1:24" ht="13" x14ac:dyDescent="0.35">
      <c r="A29" s="15" t="s">
        <v>36</v>
      </c>
      <c r="B29" s="13">
        <f t="shared" ref="B29" si="9">B12</f>
        <v>48</v>
      </c>
      <c r="C29" s="16">
        <f t="shared" si="4"/>
        <v>36</v>
      </c>
      <c r="D29" s="19">
        <f>SUMIFS('KCC Contributions 2022-23'!$J:$J,'KCC Contributions 2022-23'!$A:$A,$A29,'KCC Contributions 2022-23'!$H:$H,D$24)</f>
        <v>0</v>
      </c>
      <c r="E29" s="14">
        <f>SUMIFS('KCC Contributions 2022-23'!$J:$J,'KCC Contributions 2022-23'!$A:$A,$A29,'KCC Contributions 2022-23'!$H:$H,E$24)</f>
        <v>695529.80000000016</v>
      </c>
      <c r="F29" s="14">
        <f t="shared" si="6"/>
        <v>695529.80000000016</v>
      </c>
      <c r="G29" s="14">
        <f>SUMIFS('KCC Contributions 2022-23'!$J:$J,'KCC Contributions 2022-23'!$A:$A,$A29,'KCC Contributions 2022-23'!$H:$H,G$24)</f>
        <v>64976.02</v>
      </c>
      <c r="H29" s="14">
        <f>SUMIFS('KCC Contributions 2022-23'!$J:$J,'KCC Contributions 2022-23'!$A:$A,$A29,'KCC Contributions 2022-23'!$H:$H,H$24)</f>
        <v>0</v>
      </c>
      <c r="I29" s="14">
        <f>SUMIFS('KCC Contributions 2022-23'!$J:$J,'KCC Contributions 2022-23'!$A:$A,$A29,'KCC Contributions 2022-23'!$H:$H,I$24)</f>
        <v>0</v>
      </c>
      <c r="J29" s="35"/>
      <c r="K29" s="47"/>
      <c r="L29" s="58" t="s">
        <v>36</v>
      </c>
      <c r="M29" s="18">
        <f>COUNTIFS('KCC Contributions 2022-23'!$F:$F,"education",'KCC Contributions 2022-23'!$G:$G,"*Primary*",'KCC Contributions 2022-23'!$A:$A,$L29)</f>
        <v>2</v>
      </c>
      <c r="N29" s="49">
        <f>SUMIFS('KCC Contributions 2022-23'!$J:$J,'KCC Contributions 2022-23'!$A:$A,$L29,'KCC Contributions 2022-23'!$H:$H,N$24,'KCC Contributions 2022-23'!$F:$F,"education",'KCC Contributions 2022-23'!$G:$G,"*Primary*")/16579</f>
        <v>0</v>
      </c>
      <c r="O29" s="50">
        <f>SUMIFS('KCC Contributions 2022-23'!$J:$J,'KCC Contributions 2022-23'!$A:$A,$L29,'KCC Contributions 2022-23'!$H:$H,O$24,'KCC Contributions 2022-23'!$F:$F,"education",'KCC Contributions 2022-23'!$G:$G,"*Primary*")/16579</f>
        <v>8.8487405754267456</v>
      </c>
      <c r="P29" s="50">
        <f>SUMIFS('KCC Contributions 2022-23'!$J:$J,'KCC Contributions 2022-23'!$A:$A,$L29,'KCC Contributions 2022-23'!$H:$H,P$24,'KCC Contributions 2022-23'!$F:$F,"education",'KCC Contributions 2022-23'!$G:$G,"*Primary*")/16579</f>
        <v>0</v>
      </c>
      <c r="Q29" s="55">
        <f>SUMIFS('KCC Contributions 2022-23'!$J:$J,'KCC Contributions 2022-23'!$A:$A,$L29,'KCC Contributions 2022-23'!$H:$H,Q$24,'KCC Contributions 2022-23'!$F:$F,"education",'KCC Contributions 2022-23'!$G:$G,"*Primary*")/16579</f>
        <v>0</v>
      </c>
      <c r="R29" s="18">
        <f>COUNTIFS('KCC Contributions 2022-23'!$F:$F,"education",'KCC Contributions 2022-23'!$G:$G,"*Secondary*",'KCC Contributions 2022-23'!$A:$A,$L29)</f>
        <v>0</v>
      </c>
      <c r="S29" s="49">
        <f>SUMIFS('KCC Contributions 2022-23'!$J:$J,'KCC Contributions 2022-23'!$A:$A,$L29,'KCC Contributions 2022-23'!$H:$H,S$24,'KCC Contributions 2022-23'!$F:$F,"education",'KCC Contributions 2022-23'!$G:$G,"*Secondary*")/22700</f>
        <v>0</v>
      </c>
      <c r="T29" s="50">
        <f>SUMIFS('KCC Contributions 2022-23'!$J:$J,'KCC Contributions 2022-23'!$A:$A,$L29,'KCC Contributions 2022-23'!$H:$H,T$24,'KCC Contributions 2022-23'!$F:$F,"education",'KCC Contributions 2022-23'!$G:$G,"*Secondary*")/22700</f>
        <v>0</v>
      </c>
      <c r="U29" s="50">
        <f>SUMIFS('KCC Contributions 2022-23'!$J:$J,'KCC Contributions 2022-23'!$A:$A,$L29,'KCC Contributions 2022-23'!$H:$H,U$24,'KCC Contributions 2022-23'!$F:$F,"education",'KCC Contributions 2022-23'!$G:$G,"*Secondary*")/22700</f>
        <v>0</v>
      </c>
      <c r="V29" s="55">
        <f>SUMIFS('KCC Contributions 2022-23'!$J:$J,'KCC Contributions 2022-23'!$A:$A,$L29,'KCC Contributions 2022-23'!$H:$H,V$24,'KCC Contributions 2022-23'!$F:$F,"education",'KCC Contributions 2022-23'!$G:$G,"*Secondary*")/22700</f>
        <v>0</v>
      </c>
      <c r="W29" s="47"/>
      <c r="X29" s="44"/>
    </row>
    <row r="30" spans="1:24" ht="13" x14ac:dyDescent="0.35">
      <c r="A30" s="15" t="s">
        <v>37</v>
      </c>
      <c r="B30" s="13">
        <f t="shared" ref="B30" si="10">B13</f>
        <v>34</v>
      </c>
      <c r="C30" s="16">
        <f t="shared" si="4"/>
        <v>12</v>
      </c>
      <c r="D30" s="19">
        <f>SUMIFS('KCC Contributions 2022-23'!$J:$J,'KCC Contributions 2022-23'!$A:$A,$A30,'KCC Contributions 2022-23'!$H:$H,D$24)</f>
        <v>0</v>
      </c>
      <c r="E30" s="14">
        <f>SUMIFS('KCC Contributions 2022-23'!$J:$J,'KCC Contributions 2022-23'!$A:$A,$A30,'KCC Contributions 2022-23'!$H:$H,E$24)</f>
        <v>424525.57</v>
      </c>
      <c r="F30" s="14">
        <f t="shared" si="6"/>
        <v>424525.57</v>
      </c>
      <c r="G30" s="14">
        <f>SUMIFS('KCC Contributions 2022-23'!$J:$J,'KCC Contributions 2022-23'!$A:$A,$A30,'KCC Contributions 2022-23'!$H:$H,G$24)</f>
        <v>170542.80000000002</v>
      </c>
      <c r="H30" s="14">
        <f>SUMIFS('KCC Contributions 2022-23'!$J:$J,'KCC Contributions 2022-23'!$A:$A,$A30,'KCC Contributions 2022-23'!$H:$H,H$24)</f>
        <v>0</v>
      </c>
      <c r="I30" s="14">
        <f>SUMIFS('KCC Contributions 2022-23'!$J:$J,'KCC Contributions 2022-23'!$A:$A,$A30,'KCC Contributions 2022-23'!$H:$H,I$24)</f>
        <v>0</v>
      </c>
      <c r="J30" s="35"/>
      <c r="K30" s="47"/>
      <c r="L30" s="58" t="s">
        <v>37</v>
      </c>
      <c r="M30" s="18">
        <f>COUNTIFS('KCC Contributions 2022-23'!$F:$F,"education",'KCC Contributions 2022-23'!$G:$G,"*Primary*",'KCC Contributions 2022-23'!$A:$A,$L30)</f>
        <v>3</v>
      </c>
      <c r="N30" s="49">
        <f>SUMIFS('KCC Contributions 2022-23'!$J:$J,'KCC Contributions 2022-23'!$A:$A,$L30,'KCC Contributions 2022-23'!$H:$H,N$24,'KCC Contributions 2022-23'!$F:$F,"education",'KCC Contributions 2022-23'!$G:$G,"*Primary*")/16579</f>
        <v>0</v>
      </c>
      <c r="O30" s="50">
        <f>SUMIFS('KCC Contributions 2022-23'!$J:$J,'KCC Contributions 2022-23'!$A:$A,$L30,'KCC Contributions 2022-23'!$H:$H,O$24,'KCC Contributions 2022-23'!$F:$F,"education",'KCC Contributions 2022-23'!$G:$G,"*Primary*")/16579</f>
        <v>16.80579829905302</v>
      </c>
      <c r="P30" s="50">
        <f>SUMIFS('KCC Contributions 2022-23'!$J:$J,'KCC Contributions 2022-23'!$A:$A,$L30,'KCC Contributions 2022-23'!$H:$H,P$24,'KCC Contributions 2022-23'!$F:$F,"education",'KCC Contributions 2022-23'!$G:$G,"*Primary*")/16579</f>
        <v>0</v>
      </c>
      <c r="Q30" s="55">
        <f>SUMIFS('KCC Contributions 2022-23'!$J:$J,'KCC Contributions 2022-23'!$A:$A,$L30,'KCC Contributions 2022-23'!$H:$H,Q$24,'KCC Contributions 2022-23'!$F:$F,"education",'KCC Contributions 2022-23'!$G:$G,"*Primary*")/16579</f>
        <v>3.7955896013028529</v>
      </c>
      <c r="R30" s="18">
        <f>COUNTIFS('KCC Contributions 2022-23'!$F:$F,"education",'KCC Contributions 2022-23'!$G:$G,"*Secondary*",'KCC Contributions 2022-23'!$A:$A,$L30)</f>
        <v>1</v>
      </c>
      <c r="S30" s="49">
        <f>SUMIFS('KCC Contributions 2022-23'!$J:$J,'KCC Contributions 2022-23'!$A:$A,$L30,'KCC Contributions 2022-23'!$H:$H,S$24,'KCC Contributions 2022-23'!$F:$F,"education",'KCC Contributions 2022-23'!$G:$G,"*Secondary*")/22700</f>
        <v>0</v>
      </c>
      <c r="T30" s="50">
        <f>SUMIFS('KCC Contributions 2022-23'!$J:$J,'KCC Contributions 2022-23'!$A:$A,$L30,'KCC Contributions 2022-23'!$H:$H,T$24,'KCC Contributions 2022-23'!$F:$F,"education",'KCC Contributions 2022-23'!$G:$G,"*Secondary*")/22700</f>
        <v>5.8107497797356826</v>
      </c>
      <c r="U30" s="50">
        <f>SUMIFS('KCC Contributions 2022-23'!$J:$J,'KCC Contributions 2022-23'!$A:$A,$L30,'KCC Contributions 2022-23'!$H:$H,U$24,'KCC Contributions 2022-23'!$F:$F,"education",'KCC Contributions 2022-23'!$G:$G,"*Secondary*")/22700</f>
        <v>0</v>
      </c>
      <c r="V30" s="55">
        <f>SUMIFS('KCC Contributions 2022-23'!$J:$J,'KCC Contributions 2022-23'!$A:$A,$L30,'KCC Contributions 2022-23'!$H:$H,V$24,'KCC Contributions 2022-23'!$F:$F,"education",'KCC Contributions 2022-23'!$G:$G,"*Secondary*")/22700</f>
        <v>0</v>
      </c>
      <c r="W30" s="47"/>
      <c r="X30" s="44"/>
    </row>
    <row r="31" spans="1:24" ht="13" x14ac:dyDescent="0.35">
      <c r="A31" s="15" t="s">
        <v>42</v>
      </c>
      <c r="B31" s="13">
        <f t="shared" ref="B31" si="11">B14</f>
        <v>128</v>
      </c>
      <c r="C31" s="16">
        <f t="shared" si="4"/>
        <v>39</v>
      </c>
      <c r="D31" s="19">
        <f>SUMIFS('KCC Contributions 2022-23'!$J:$J,'KCC Contributions 2022-23'!$A:$A,$A31,'KCC Contributions 2022-23'!$H:$H,D$24)</f>
        <v>0</v>
      </c>
      <c r="E31" s="14">
        <f>SUMIFS('KCC Contributions 2022-23'!$J:$J,'KCC Contributions 2022-23'!$A:$A,$A31,'KCC Contributions 2022-23'!$H:$H,E$24)</f>
        <v>12302961.589999996</v>
      </c>
      <c r="F31" s="14">
        <f t="shared" si="6"/>
        <v>12302961.589999996</v>
      </c>
      <c r="G31" s="14">
        <f>SUMIFS('KCC Contributions 2022-23'!$J:$J,'KCC Contributions 2022-23'!$A:$A,$A31,'KCC Contributions 2022-23'!$H:$H,G$24)</f>
        <v>4698011.8099999996</v>
      </c>
      <c r="H31" s="14">
        <f>SUMIFS('KCC Contributions 2022-23'!$J:$J,'KCC Contributions 2022-23'!$A:$A,$A31,'KCC Contributions 2022-23'!$H:$H,H$24)</f>
        <v>0</v>
      </c>
      <c r="I31" s="14">
        <f>SUMIFS('KCC Contributions 2022-23'!$J:$J,'KCC Contributions 2022-23'!$A:$A,$A31,'KCC Contributions 2022-23'!$H:$H,I$24)</f>
        <v>0</v>
      </c>
      <c r="J31" s="35"/>
      <c r="K31" s="47"/>
      <c r="L31" s="58" t="s">
        <v>42</v>
      </c>
      <c r="M31" s="18">
        <f>COUNTIFS('KCC Contributions 2022-23'!$F:$F,"education",'KCC Contributions 2022-23'!$G:$G,"*Primary*",'KCC Contributions 2022-23'!$A:$A,$L31)</f>
        <v>28</v>
      </c>
      <c r="N31" s="49">
        <f>SUMIFS('KCC Contributions 2022-23'!$J:$J,'KCC Contributions 2022-23'!$A:$A,$L31,'KCC Contributions 2022-23'!$H:$H,N$24,'KCC Contributions 2022-23'!$F:$F,"education",'KCC Contributions 2022-23'!$G:$G,"*Primary*")/16579</f>
        <v>0</v>
      </c>
      <c r="O31" s="50">
        <f>SUMIFS('KCC Contributions 2022-23'!$J:$J,'KCC Contributions 2022-23'!$A:$A,$L31,'KCC Contributions 2022-23'!$H:$H,O$24,'KCC Contributions 2022-23'!$F:$F,"education",'KCC Contributions 2022-23'!$G:$G,"*Primary*")/16579</f>
        <v>525.02882924181188</v>
      </c>
      <c r="P31" s="50">
        <f>SUMIFS('KCC Contributions 2022-23'!$J:$J,'KCC Contributions 2022-23'!$A:$A,$L31,'KCC Contributions 2022-23'!$H:$H,P$24,'KCC Contributions 2022-23'!$F:$F,"education",'KCC Contributions 2022-23'!$G:$G,"*Primary*")/16579</f>
        <v>0</v>
      </c>
      <c r="Q31" s="55">
        <f>SUMIFS('KCC Contributions 2022-23'!$J:$J,'KCC Contributions 2022-23'!$A:$A,$L31,'KCC Contributions 2022-23'!$H:$H,Q$24,'KCC Contributions 2022-23'!$F:$F,"education",'KCC Contributions 2022-23'!$G:$G,"*Primary*")/16579</f>
        <v>238.94469811206952</v>
      </c>
      <c r="R31" s="18">
        <f>COUNTIFS('KCC Contributions 2022-23'!$F:$F,"education",'KCC Contributions 2022-23'!$G:$G,"*Secondary*",'KCC Contributions 2022-23'!$A:$A,$L31)</f>
        <v>21</v>
      </c>
      <c r="S31" s="49">
        <f>SUMIFS('KCC Contributions 2022-23'!$J:$J,'KCC Contributions 2022-23'!$A:$A,$L31,'KCC Contributions 2022-23'!$H:$H,S$24,'KCC Contributions 2022-23'!$F:$F,"education",'KCC Contributions 2022-23'!$G:$G,"*Secondary*")/22700</f>
        <v>0</v>
      </c>
      <c r="T31" s="50">
        <f>SUMIFS('KCC Contributions 2022-23'!$J:$J,'KCC Contributions 2022-23'!$A:$A,$L31,'KCC Contributions 2022-23'!$H:$H,T$24,'KCC Contributions 2022-23'!$F:$F,"education",'KCC Contributions 2022-23'!$G:$G,"*Secondary*")/22700</f>
        <v>109.20804052863438</v>
      </c>
      <c r="U31" s="50">
        <f>SUMIFS('KCC Contributions 2022-23'!$J:$J,'KCC Contributions 2022-23'!$A:$A,$L31,'KCC Contributions 2022-23'!$H:$H,U$24,'KCC Contributions 2022-23'!$F:$F,"education",'KCC Contributions 2022-23'!$G:$G,"*Secondary*")/22700</f>
        <v>0</v>
      </c>
      <c r="V31" s="55">
        <f>SUMIFS('KCC Contributions 2022-23'!$J:$J,'KCC Contributions 2022-23'!$A:$A,$L31,'KCC Contributions 2022-23'!$H:$H,V$24,'KCC Contributions 2022-23'!$F:$F,"education",'KCC Contributions 2022-23'!$G:$G,"*Secondary*")/22700</f>
        <v>26.650467400881055</v>
      </c>
      <c r="W31" s="47"/>
      <c r="X31" s="44"/>
    </row>
    <row r="32" spans="1:24" ht="13" x14ac:dyDescent="0.35">
      <c r="A32" s="15" t="s">
        <v>43</v>
      </c>
      <c r="B32" s="13">
        <f t="shared" ref="B32" si="12">B15</f>
        <v>18</v>
      </c>
      <c r="C32" s="16">
        <f t="shared" si="4"/>
        <v>5</v>
      </c>
      <c r="D32" s="19">
        <f>SUMIFS('KCC Contributions 2022-23'!$J:$J,'KCC Contributions 2022-23'!$A:$A,$A32,'KCC Contributions 2022-23'!$H:$H,D$24)</f>
        <v>411890.97000000003</v>
      </c>
      <c r="E32" s="14">
        <f>SUMIFS('KCC Contributions 2022-23'!$J:$J,'KCC Contributions 2022-23'!$A:$A,$A32,'KCC Contributions 2022-23'!$H:$H,E$24)</f>
        <v>15325.35</v>
      </c>
      <c r="F32" s="14">
        <f t="shared" si="6"/>
        <v>15325.35</v>
      </c>
      <c r="G32" s="14">
        <f>SUMIFS('KCC Contributions 2022-23'!$J:$J,'KCC Contributions 2022-23'!$A:$A,$A32,'KCC Contributions 2022-23'!$H:$H,G$24)</f>
        <v>24391.38</v>
      </c>
      <c r="H32" s="14">
        <f>SUMIFS('KCC Contributions 2022-23'!$J:$J,'KCC Contributions 2022-23'!$A:$A,$A32,'KCC Contributions 2022-23'!$H:$H,H$24)</f>
        <v>0</v>
      </c>
      <c r="I32" s="14">
        <f>SUMIFS('KCC Contributions 2022-23'!$J:$J,'KCC Contributions 2022-23'!$A:$A,$A32,'KCC Contributions 2022-23'!$H:$H,I$24)</f>
        <v>0</v>
      </c>
      <c r="J32" s="35"/>
      <c r="K32" s="47"/>
      <c r="L32" s="58" t="s">
        <v>43</v>
      </c>
      <c r="M32" s="18">
        <f>COUNTIFS('KCC Contributions 2022-23'!$F:$F,"education",'KCC Contributions 2022-23'!$G:$G,"*Primary*",'KCC Contributions 2022-23'!$A:$A,$L32)</f>
        <v>1</v>
      </c>
      <c r="N32" s="49">
        <f>SUMIFS('KCC Contributions 2022-23'!$J:$J,'KCC Contributions 2022-23'!$A:$A,$L32,'KCC Contributions 2022-23'!$H:$H,N$24,'KCC Contributions 2022-23'!$F:$F,"education",'KCC Contributions 2022-23'!$G:$G,"*Primary*")/16579</f>
        <v>0</v>
      </c>
      <c r="O32" s="50">
        <f>SUMIFS('KCC Contributions 2022-23'!$J:$J,'KCC Contributions 2022-23'!$A:$A,$L32,'KCC Contributions 2022-23'!$H:$H,O$24,'KCC Contributions 2022-23'!$F:$F,"education",'KCC Contributions 2022-23'!$G:$G,"*Primary*")/16579</f>
        <v>0</v>
      </c>
      <c r="P32" s="50">
        <f>SUMIFS('KCC Contributions 2022-23'!$J:$J,'KCC Contributions 2022-23'!$A:$A,$L32,'KCC Contributions 2022-23'!$H:$H,P$24,'KCC Contributions 2022-23'!$F:$F,"education",'KCC Contributions 2022-23'!$G:$G,"*Primary*")/16579</f>
        <v>0</v>
      </c>
      <c r="Q32" s="55">
        <f>SUMIFS('KCC Contributions 2022-23'!$J:$J,'KCC Contributions 2022-23'!$A:$A,$L32,'KCC Contributions 2022-23'!$H:$H,Q$24,'KCC Contributions 2022-23'!$F:$F,"education",'KCC Contributions 2022-23'!$G:$G,"*Primary*")/16579</f>
        <v>0.1794438747813499</v>
      </c>
      <c r="R32" s="18">
        <f>COUNTIFS('KCC Contributions 2022-23'!$F:$F,"education",'KCC Contributions 2022-23'!$G:$G,"*Secondary*",'KCC Contributions 2022-23'!$A:$A,$L32)</f>
        <v>2</v>
      </c>
      <c r="S32" s="49">
        <f>SUMIFS('KCC Contributions 2022-23'!$J:$J,'KCC Contributions 2022-23'!$A:$A,$L32,'KCC Contributions 2022-23'!$H:$H,S$24,'KCC Contributions 2022-23'!$F:$F,"education",'KCC Contributions 2022-23'!$G:$G,"*Secondary*")/22700</f>
        <v>0</v>
      </c>
      <c r="T32" s="50">
        <f>SUMIFS('KCC Contributions 2022-23'!$J:$J,'KCC Contributions 2022-23'!$A:$A,$L32,'KCC Contributions 2022-23'!$H:$H,T$24,'KCC Contributions 2022-23'!$F:$F,"education",'KCC Contributions 2022-23'!$G:$G,"*Secondary*")/22700</f>
        <v>0.645331718061674</v>
      </c>
      <c r="U32" s="50">
        <f>SUMIFS('KCC Contributions 2022-23'!$J:$J,'KCC Contributions 2022-23'!$A:$A,$L32,'KCC Contributions 2022-23'!$H:$H,U$24,'KCC Contributions 2022-23'!$F:$F,"education",'KCC Contributions 2022-23'!$G:$G,"*Secondary*")/22700</f>
        <v>0</v>
      </c>
      <c r="V32" s="55">
        <f>SUMIFS('KCC Contributions 2022-23'!$J:$J,'KCC Contributions 2022-23'!$A:$A,$L32,'KCC Contributions 2022-23'!$H:$H,V$24,'KCC Contributions 2022-23'!$F:$F,"education",'KCC Contributions 2022-23'!$G:$G,"*Secondary*")/22700</f>
        <v>0.645331718061674</v>
      </c>
      <c r="W32" s="47"/>
      <c r="X32" s="44"/>
    </row>
    <row r="33" spans="1:24" ht="13" x14ac:dyDescent="0.35">
      <c r="A33" s="15" t="s">
        <v>38</v>
      </c>
      <c r="B33" s="13">
        <f t="shared" ref="B33" si="13">B16</f>
        <v>165</v>
      </c>
      <c r="C33" s="16">
        <f t="shared" si="4"/>
        <v>23</v>
      </c>
      <c r="D33" s="19">
        <f>SUMIFS('KCC Contributions 2022-23'!$J:$J,'KCC Contributions 2022-23'!$A:$A,$A33,'KCC Contributions 2022-23'!$H:$H,D$24)</f>
        <v>10504727.429999998</v>
      </c>
      <c r="E33" s="14">
        <f>SUMIFS('KCC Contributions 2022-23'!$J:$J,'KCC Contributions 2022-23'!$A:$A,$A33,'KCC Contributions 2022-23'!$H:$H,E$24)</f>
        <v>4093701.9799999995</v>
      </c>
      <c r="F33" s="14">
        <f t="shared" si="6"/>
        <v>4093701.9799999995</v>
      </c>
      <c r="G33" s="14">
        <f>SUMIFS('KCC Contributions 2022-23'!$J:$J,'KCC Contributions 2022-23'!$A:$A,$A33,'KCC Contributions 2022-23'!$H:$H,G$24)</f>
        <v>1246058.0099999998</v>
      </c>
      <c r="H33" s="14">
        <f>SUMIFS('KCC Contributions 2022-23'!$J:$J,'KCC Contributions 2022-23'!$A:$A,$A33,'KCC Contributions 2022-23'!$H:$H,H$24)</f>
        <v>0</v>
      </c>
      <c r="I33" s="14">
        <f>SUMIFS('KCC Contributions 2022-23'!$J:$J,'KCC Contributions 2022-23'!$A:$A,$A33,'KCC Contributions 2022-23'!$H:$H,I$24)</f>
        <v>0</v>
      </c>
      <c r="J33" s="35"/>
      <c r="K33" s="47"/>
      <c r="L33" s="58" t="s">
        <v>38</v>
      </c>
      <c r="M33" s="18">
        <f>COUNTIFS('KCC Contributions 2022-23'!$F:$F,"education",'KCC Contributions 2022-23'!$G:$G,"*Primary*",'KCC Contributions 2022-23'!$A:$A,$L33)</f>
        <v>18</v>
      </c>
      <c r="N33" s="49">
        <f>SUMIFS('KCC Contributions 2022-23'!$J:$J,'KCC Contributions 2022-23'!$A:$A,$L33,'KCC Contributions 2022-23'!$H:$H,N$24,'KCC Contributions 2022-23'!$F:$F,"education",'KCC Contributions 2022-23'!$G:$G,"*Primary*")/16579</f>
        <v>195.30647807467278</v>
      </c>
      <c r="O33" s="50">
        <f>SUMIFS('KCC Contributions 2022-23'!$J:$J,'KCC Contributions 2022-23'!$A:$A,$L33,'KCC Contributions 2022-23'!$H:$H,O$24,'KCC Contributions 2022-23'!$F:$F,"education",'KCC Contributions 2022-23'!$G:$G,"*Primary*")/16579</f>
        <v>107.407764642017</v>
      </c>
      <c r="P33" s="50">
        <f>SUMIFS('KCC Contributions 2022-23'!$J:$J,'KCC Contributions 2022-23'!$A:$A,$L33,'KCC Contributions 2022-23'!$H:$H,P$24,'KCC Contributions 2022-23'!$F:$F,"education",'KCC Contributions 2022-23'!$G:$G,"*Primary*")/16579</f>
        <v>0</v>
      </c>
      <c r="Q33" s="55">
        <f>SUMIFS('KCC Contributions 2022-23'!$J:$J,'KCC Contributions 2022-23'!$A:$A,$L33,'KCC Contributions 2022-23'!$H:$H,Q$24,'KCC Contributions 2022-23'!$F:$F,"education",'KCC Contributions 2022-23'!$G:$G,"*Primary*")/16579</f>
        <v>70.56050063333133</v>
      </c>
      <c r="R33" s="18">
        <f>COUNTIFS('KCC Contributions 2022-23'!$F:$F,"education",'KCC Contributions 2022-23'!$G:$G,"*Secondary*",'KCC Contributions 2022-23'!$A:$A,$L33)</f>
        <v>23</v>
      </c>
      <c r="S33" s="49">
        <f>SUMIFS('KCC Contributions 2022-23'!$J:$J,'KCC Contributions 2022-23'!$A:$A,$L33,'KCC Contributions 2022-23'!$H:$H,S$24,'KCC Contributions 2022-23'!$F:$F,"education",'KCC Contributions 2022-23'!$G:$G,"*Secondary*")/22700</f>
        <v>203.31903392070487</v>
      </c>
      <c r="T33" s="50">
        <f>SUMIFS('KCC Contributions 2022-23'!$J:$J,'KCC Contributions 2022-23'!$A:$A,$L33,'KCC Contributions 2022-23'!$H:$H,T$24,'KCC Contributions 2022-23'!$F:$F,"education",'KCC Contributions 2022-23'!$G:$G,"*Secondary*")/22700</f>
        <v>52.006179735682821</v>
      </c>
      <c r="U33" s="50">
        <f>SUMIFS('KCC Contributions 2022-23'!$J:$J,'KCC Contributions 2022-23'!$A:$A,$L33,'KCC Contributions 2022-23'!$H:$H,U$24,'KCC Contributions 2022-23'!$F:$F,"education",'KCC Contributions 2022-23'!$G:$G,"*Secondary*")/22700</f>
        <v>0</v>
      </c>
      <c r="V33" s="55">
        <f>SUMIFS('KCC Contributions 2022-23'!$J:$J,'KCC Contributions 2022-23'!$A:$A,$L33,'KCC Contributions 2022-23'!$H:$H,V$24,'KCC Contributions 2022-23'!$F:$F,"education",'KCC Contributions 2022-23'!$G:$G,"*Secondary*")/22700</f>
        <v>1.2564929515418501</v>
      </c>
      <c r="W33" s="47"/>
      <c r="X33" s="44"/>
    </row>
    <row r="34" spans="1:24" ht="13" x14ac:dyDescent="0.35">
      <c r="A34" s="15" t="s">
        <v>39</v>
      </c>
      <c r="B34" s="13">
        <f t="shared" ref="B34" si="14">B17</f>
        <v>201</v>
      </c>
      <c r="C34" s="16">
        <f t="shared" si="4"/>
        <v>33</v>
      </c>
      <c r="D34" s="19">
        <f>SUMIFS('KCC Contributions 2022-23'!$J:$J,'KCC Contributions 2022-23'!$A:$A,$A34,'KCC Contributions 2022-23'!$H:$H,D$24)</f>
        <v>7776414.4799999995</v>
      </c>
      <c r="E34" s="14">
        <f>SUMIFS('KCC Contributions 2022-23'!$J:$J,'KCC Contributions 2022-23'!$A:$A,$A34,'KCC Contributions 2022-23'!$H:$H,E$24)</f>
        <v>4513362.1399999997</v>
      </c>
      <c r="F34" s="14">
        <f t="shared" si="6"/>
        <v>4513362.1399999997</v>
      </c>
      <c r="G34" s="14">
        <f>SUMIFS('KCC Contributions 2022-23'!$J:$J,'KCC Contributions 2022-23'!$A:$A,$A34,'KCC Contributions 2022-23'!$H:$H,G$24)</f>
        <v>942436.94000000018</v>
      </c>
      <c r="H34" s="14">
        <f>SUMIFS('KCC Contributions 2022-23'!$J:$J,'KCC Contributions 2022-23'!$A:$A,$A34,'KCC Contributions 2022-23'!$H:$H,H$24)</f>
        <v>0</v>
      </c>
      <c r="I34" s="14">
        <f>SUMIFS('KCC Contributions 2022-23'!$J:$J,'KCC Contributions 2022-23'!$A:$A,$A34,'KCC Contributions 2022-23'!$H:$H,I$24)</f>
        <v>0</v>
      </c>
      <c r="J34" s="35"/>
      <c r="K34" s="47"/>
      <c r="L34" s="58" t="s">
        <v>39</v>
      </c>
      <c r="M34" s="18">
        <f>COUNTIFS('KCC Contributions 2022-23'!$F:$F,"education",'KCC Contributions 2022-23'!$G:$G,"*Primary*",'KCC Contributions 2022-23'!$A:$A,$L34)</f>
        <v>22</v>
      </c>
      <c r="N34" s="49">
        <f>SUMIFS('KCC Contributions 2022-23'!$J:$J,'KCC Contributions 2022-23'!$A:$A,$L34,'KCC Contributions 2022-23'!$H:$H,N$24,'KCC Contributions 2022-23'!$F:$F,"education",'KCC Contributions 2022-23'!$G:$G,"*Primary*")/16579</f>
        <v>66.855660775680079</v>
      </c>
      <c r="O34" s="50">
        <f>SUMIFS('KCC Contributions 2022-23'!$J:$J,'KCC Contributions 2022-23'!$A:$A,$L34,'KCC Contributions 2022-23'!$H:$H,O$24,'KCC Contributions 2022-23'!$F:$F,"education",'KCC Contributions 2022-23'!$G:$G,"*Primary*")/16579</f>
        <v>102.40655347125883</v>
      </c>
      <c r="P34" s="50">
        <f>SUMIFS('KCC Contributions 2022-23'!$J:$J,'KCC Contributions 2022-23'!$A:$A,$L34,'KCC Contributions 2022-23'!$H:$H,P$24,'KCC Contributions 2022-23'!$F:$F,"education",'KCC Contributions 2022-23'!$G:$G,"*Primary*")/16579</f>
        <v>0</v>
      </c>
      <c r="Q34" s="55">
        <f>SUMIFS('KCC Contributions 2022-23'!$J:$J,'KCC Contributions 2022-23'!$A:$A,$L34,'KCC Contributions 2022-23'!$H:$H,Q$24,'KCC Contributions 2022-23'!$F:$F,"education",'KCC Contributions 2022-23'!$G:$G,"*Primary*")/16579</f>
        <v>3.3777670547077627</v>
      </c>
      <c r="R34" s="18">
        <f>COUNTIFS('KCC Contributions 2022-23'!$F:$F,"education",'KCC Contributions 2022-23'!$G:$G,"*Secondary*",'KCC Contributions 2022-23'!$A:$A,$L34)</f>
        <v>42</v>
      </c>
      <c r="S34" s="49">
        <f>SUMIFS('KCC Contributions 2022-23'!$J:$J,'KCC Contributions 2022-23'!$A:$A,$L34,'KCC Contributions 2022-23'!$H:$H,S$24,'KCC Contributions 2022-23'!$F:$F,"education",'KCC Contributions 2022-23'!$G:$G,"*Secondary*")/22700</f>
        <v>141.31154185022027</v>
      </c>
      <c r="T34" s="50">
        <f>SUMIFS('KCC Contributions 2022-23'!$J:$J,'KCC Contributions 2022-23'!$A:$A,$L34,'KCC Contributions 2022-23'!$H:$H,T$24,'KCC Contributions 2022-23'!$F:$F,"education",'KCC Contributions 2022-23'!$G:$G,"*Secondary*")/22700</f>
        <v>40.585274449339209</v>
      </c>
      <c r="U34" s="50">
        <f>SUMIFS('KCC Contributions 2022-23'!$J:$J,'KCC Contributions 2022-23'!$A:$A,$L34,'KCC Contributions 2022-23'!$H:$H,U$24,'KCC Contributions 2022-23'!$F:$F,"education",'KCC Contributions 2022-23'!$G:$G,"*Secondary*")/22700</f>
        <v>0</v>
      </c>
      <c r="V34" s="55">
        <f>SUMIFS('KCC Contributions 2022-23'!$J:$J,'KCC Contributions 2022-23'!$A:$A,$L34,'KCC Contributions 2022-23'!$H:$H,V$24,'KCC Contributions 2022-23'!$F:$F,"education",'KCC Contributions 2022-23'!$G:$G,"*Secondary*")/22700</f>
        <v>38.080598678414098</v>
      </c>
      <c r="W34" s="47"/>
      <c r="X34" s="44"/>
    </row>
    <row r="35" spans="1:24" ht="13" x14ac:dyDescent="0.35">
      <c r="A35" s="15" t="s">
        <v>40</v>
      </c>
      <c r="B35" s="13">
        <f t="shared" ref="B35" si="15">B18</f>
        <v>157</v>
      </c>
      <c r="C35" s="16">
        <f t="shared" si="4"/>
        <v>19</v>
      </c>
      <c r="D35" s="19">
        <f>SUMIFS('KCC Contributions 2022-23'!$J:$J,'KCC Contributions 2022-23'!$A:$A,$A35,'KCC Contributions 2022-23'!$H:$H,D$24)</f>
        <v>5712080.540000001</v>
      </c>
      <c r="E35" s="14">
        <f>SUMIFS('KCC Contributions 2022-23'!$J:$J,'KCC Contributions 2022-23'!$A:$A,$A35,'KCC Contributions 2022-23'!$H:$H,E$24)</f>
        <v>3356409.209999999</v>
      </c>
      <c r="F35" s="14">
        <f t="shared" si="6"/>
        <v>3356409.209999999</v>
      </c>
      <c r="G35" s="14">
        <f>SUMIFS('KCC Contributions 2022-23'!$J:$J,'KCC Contributions 2022-23'!$A:$A,$A35,'KCC Contributions 2022-23'!$H:$H,G$24)</f>
        <v>1337195.43</v>
      </c>
      <c r="H35" s="14">
        <f>SUMIFS('KCC Contributions 2022-23'!$J:$J,'KCC Contributions 2022-23'!$A:$A,$A35,'KCC Contributions 2022-23'!$H:$H,H$24)</f>
        <v>0</v>
      </c>
      <c r="I35" s="14">
        <f>SUMIFS('KCC Contributions 2022-23'!$J:$J,'KCC Contributions 2022-23'!$A:$A,$A35,'KCC Contributions 2022-23'!$H:$H,I$24)</f>
        <v>0</v>
      </c>
      <c r="J35" s="35"/>
      <c r="K35" s="47"/>
      <c r="L35" s="58" t="s">
        <v>40</v>
      </c>
      <c r="M35" s="18">
        <f>COUNTIFS('KCC Contributions 2022-23'!$F:$F,"education",'KCC Contributions 2022-23'!$G:$G,"*Primary*",'KCC Contributions 2022-23'!$A:$A,$L35)</f>
        <v>19</v>
      </c>
      <c r="N35" s="49">
        <f>SUMIFS('KCC Contributions 2022-23'!$J:$J,'KCC Contributions 2022-23'!$A:$A,$L35,'KCC Contributions 2022-23'!$H:$H,N$24,'KCC Contributions 2022-23'!$F:$F,"education",'KCC Contributions 2022-23'!$G:$G,"*Primary*")/16579</f>
        <v>91.465106459979495</v>
      </c>
      <c r="O35" s="50">
        <f>SUMIFS('KCC Contributions 2022-23'!$J:$J,'KCC Contributions 2022-23'!$A:$A,$L35,'KCC Contributions 2022-23'!$H:$H,O$24,'KCC Contributions 2022-23'!$F:$F,"education",'KCC Contributions 2022-23'!$G:$G,"*Primary*")/16579</f>
        <v>83.903606369503592</v>
      </c>
      <c r="P35" s="50">
        <f>SUMIFS('KCC Contributions 2022-23'!$J:$J,'KCC Contributions 2022-23'!$A:$A,$L35,'KCC Contributions 2022-23'!$H:$H,P$24,'KCC Contributions 2022-23'!$F:$F,"education",'KCC Contributions 2022-23'!$G:$G,"*Primary*")/16579</f>
        <v>0</v>
      </c>
      <c r="Q35" s="55">
        <f>SUMIFS('KCC Contributions 2022-23'!$J:$J,'KCC Contributions 2022-23'!$A:$A,$L35,'KCC Contributions 2022-23'!$H:$H,Q$24,'KCC Contributions 2022-23'!$F:$F,"education",'KCC Contributions 2022-23'!$G:$G,"*Primary*")/16579</f>
        <v>5.9870504855540139</v>
      </c>
      <c r="R35" s="18">
        <f>COUNTIFS('KCC Contributions 2022-23'!$F:$F,"education",'KCC Contributions 2022-23'!$G:$G,"*Secondary*",'KCC Contributions 2022-23'!$A:$A,$L35)</f>
        <v>32</v>
      </c>
      <c r="S35" s="49">
        <f>SUMIFS('KCC Contributions 2022-23'!$J:$J,'KCC Contributions 2022-23'!$A:$A,$L35,'KCC Contributions 2022-23'!$H:$H,S$24,'KCC Contributions 2022-23'!$F:$F,"education",'KCC Contributions 2022-23'!$G:$G,"*Secondary*")/22700</f>
        <v>75.8479295154185</v>
      </c>
      <c r="T35" s="50">
        <f>SUMIFS('KCC Contributions 2022-23'!$J:$J,'KCC Contributions 2022-23'!$A:$A,$L35,'KCC Contributions 2022-23'!$H:$H,T$24,'KCC Contributions 2022-23'!$F:$F,"education",'KCC Contributions 2022-23'!$G:$G,"*Secondary*")/22700</f>
        <v>60.248681938325987</v>
      </c>
      <c r="U35" s="50">
        <f>SUMIFS('KCC Contributions 2022-23'!$J:$J,'KCC Contributions 2022-23'!$A:$A,$L35,'KCC Contributions 2022-23'!$H:$H,U$24,'KCC Contributions 2022-23'!$F:$F,"education",'KCC Contributions 2022-23'!$G:$G,"*Secondary*")/22700</f>
        <v>0</v>
      </c>
      <c r="V35" s="55">
        <f>SUMIFS('KCC Contributions 2022-23'!$J:$J,'KCC Contributions 2022-23'!$A:$A,$L35,'KCC Contributions 2022-23'!$H:$H,V$24,'KCC Contributions 2022-23'!$F:$F,"education",'KCC Contributions 2022-23'!$G:$G,"*Secondary*")/22700</f>
        <v>52.58387929515419</v>
      </c>
      <c r="W35" s="47"/>
      <c r="X35" s="44"/>
    </row>
    <row r="36" spans="1:24" ht="13.5" thickBot="1" x14ac:dyDescent="0.4">
      <c r="A36" s="20" t="s">
        <v>41</v>
      </c>
      <c r="B36" s="21">
        <f t="shared" ref="B36" si="16">B19</f>
        <v>145</v>
      </c>
      <c r="C36" s="22">
        <f t="shared" si="4"/>
        <v>39</v>
      </c>
      <c r="D36" s="23">
        <f>SUMIFS('KCC Contributions 2022-23'!$J:$J,'KCC Contributions 2022-23'!$A:$A,$A36,'KCC Contributions 2022-23'!$H:$H,D$24)</f>
        <v>1539393.4900000002</v>
      </c>
      <c r="E36" s="24">
        <f>SUMIFS('KCC Contributions 2022-23'!$J:$J,'KCC Contributions 2022-23'!$A:$A,$A36,'KCC Contributions 2022-23'!$H:$H,E$24)</f>
        <v>2104590.3700000006</v>
      </c>
      <c r="F36" s="24">
        <f t="shared" si="6"/>
        <v>2104590.3700000006</v>
      </c>
      <c r="G36" s="24">
        <f>SUMIFS('KCC Contributions 2022-23'!$J:$J,'KCC Contributions 2022-23'!$A:$A,$A36,'KCC Contributions 2022-23'!$H:$H,G$24)</f>
        <v>156468.69000000003</v>
      </c>
      <c r="H36" s="24">
        <f>SUMIFS('KCC Contributions 2022-23'!$J:$J,'KCC Contributions 2022-23'!$A:$A,$A36,'KCC Contributions 2022-23'!$H:$H,H$24)</f>
        <v>0</v>
      </c>
      <c r="I36" s="24">
        <f>SUMIFS('KCC Contributions 2022-23'!$J:$J,'KCC Contributions 2022-23'!$A:$A,$A36,'KCC Contributions 2022-23'!$H:$H,I$24)</f>
        <v>0</v>
      </c>
      <c r="J36" s="36"/>
      <c r="K36" s="47"/>
      <c r="L36" s="59" t="s">
        <v>41</v>
      </c>
      <c r="M36" s="25">
        <f>COUNTIFS('KCC Contributions 2022-23'!$F:$F,"education",'KCC Contributions 2022-23'!$G:$G,"*Primary*",'KCC Contributions 2022-23'!$A:$A,$L36)</f>
        <v>12</v>
      </c>
      <c r="N36" s="51">
        <f>SUMIFS('KCC Contributions 2022-23'!$J:$J,'KCC Contributions 2022-23'!$A:$A,$L36,'KCC Contributions 2022-23'!$H:$H,N$24,'KCC Contributions 2022-23'!$F:$F,"education",'KCC Contributions 2022-23'!$G:$G,"*Primary*")/16579</f>
        <v>36.369141685264488</v>
      </c>
      <c r="O36" s="52">
        <f>SUMIFS('KCC Contributions 2022-23'!$J:$J,'KCC Contributions 2022-23'!$A:$A,$L36,'KCC Contributions 2022-23'!$H:$H,O$24,'KCC Contributions 2022-23'!$F:$F,"education",'KCC Contributions 2022-23'!$G:$G,"*Primary*")/16579</f>
        <v>17.855366427408168</v>
      </c>
      <c r="P36" s="52">
        <f>SUMIFS('KCC Contributions 2022-23'!$J:$J,'KCC Contributions 2022-23'!$A:$A,$L36,'KCC Contributions 2022-23'!$H:$H,P$24,'KCC Contributions 2022-23'!$F:$F,"education",'KCC Contributions 2022-23'!$G:$G,"*Primary*")/16579</f>
        <v>0</v>
      </c>
      <c r="Q36" s="56">
        <f>SUMIFS('KCC Contributions 2022-23'!$J:$J,'KCC Contributions 2022-23'!$A:$A,$L36,'KCC Contributions 2022-23'!$H:$H,Q$24,'KCC Contributions 2022-23'!$F:$F,"education",'KCC Contributions 2022-23'!$G:$G,"*Primary*")/16579</f>
        <v>2.6285560045841123</v>
      </c>
      <c r="R36" s="25">
        <f>COUNTIFS('KCC Contributions 2022-23'!$F:$F,"education",'KCC Contributions 2022-23'!$G:$G,"*Secondary*",'KCC Contributions 2022-23'!$A:$A,$L36)</f>
        <v>20</v>
      </c>
      <c r="S36" s="51">
        <f>SUMIFS('KCC Contributions 2022-23'!$J:$J,'KCC Contributions 2022-23'!$A:$A,$L36,'KCC Contributions 2022-23'!$H:$H,S$24,'KCC Contributions 2022-23'!$F:$F,"education",'KCC Contributions 2022-23'!$G:$G,"*Secondary*")/22700</f>
        <v>22.829022026431719</v>
      </c>
      <c r="T36" s="52">
        <f>SUMIFS('KCC Contributions 2022-23'!$J:$J,'KCC Contributions 2022-23'!$A:$A,$L36,'KCC Contributions 2022-23'!$H:$H,T$24,'KCC Contributions 2022-23'!$F:$F,"education",'KCC Contributions 2022-23'!$G:$G,"*Secondary*")/22700</f>
        <v>33.407901762114534</v>
      </c>
      <c r="U36" s="52">
        <f>SUMIFS('KCC Contributions 2022-23'!$J:$J,'KCC Contributions 2022-23'!$A:$A,$L36,'KCC Contributions 2022-23'!$H:$H,U$24,'KCC Contributions 2022-23'!$F:$F,"education",'KCC Contributions 2022-23'!$G:$G,"*Secondary*")/22700</f>
        <v>0</v>
      </c>
      <c r="V36" s="56">
        <f>SUMIFS('KCC Contributions 2022-23'!$J:$J,'KCC Contributions 2022-23'!$A:$A,$L36,'KCC Contributions 2022-23'!$H:$H,V$24,'KCC Contributions 2022-23'!$F:$F,"education",'KCC Contributions 2022-23'!$G:$G,"*Secondary*")/22700</f>
        <v>1.9188431718061674</v>
      </c>
      <c r="W36" s="47"/>
      <c r="X36" s="44"/>
    </row>
    <row r="37" spans="1:24" s="5" customFormat="1" ht="16.5" thickTop="1" thickBot="1" x14ac:dyDescent="0.4">
      <c r="A37" s="92" t="s">
        <v>52</v>
      </c>
      <c r="B37" s="93">
        <f t="shared" ref="B37" si="17">B20</f>
        <v>1237</v>
      </c>
      <c r="C37" s="94">
        <f t="shared" si="4"/>
        <v>312</v>
      </c>
      <c r="D37" s="34">
        <f>SUM(D25:D36)</f>
        <v>28442562.07</v>
      </c>
      <c r="E37" s="33">
        <f t="shared" ref="E37:I37" si="18">SUM(E25:E36)</f>
        <v>43043633.57</v>
      </c>
      <c r="F37" s="33">
        <f t="shared" si="18"/>
        <v>43043633.57</v>
      </c>
      <c r="G37" s="33">
        <f t="shared" si="18"/>
        <v>19256453.340000004</v>
      </c>
      <c r="H37" s="33">
        <f t="shared" si="18"/>
        <v>0</v>
      </c>
      <c r="I37" s="33">
        <f t="shared" si="18"/>
        <v>0</v>
      </c>
      <c r="J37" s="98"/>
      <c r="K37" s="44"/>
      <c r="L37" s="97" t="s">
        <v>52</v>
      </c>
      <c r="M37" s="96">
        <f>SUM(M25:M36)</f>
        <v>140</v>
      </c>
      <c r="N37" s="53">
        <f t="shared" ref="N37:V37" si="19">SUM(N25:N36)</f>
        <v>404.05534712588212</v>
      </c>
      <c r="O37" s="54">
        <f t="shared" si="19"/>
        <v>986.58018155497916</v>
      </c>
      <c r="P37" s="54">
        <f t="shared" si="19"/>
        <v>0</v>
      </c>
      <c r="Q37" s="57">
        <f t="shared" si="19"/>
        <v>339.10022679293081</v>
      </c>
      <c r="R37" s="96">
        <f t="shared" si="19"/>
        <v>181</v>
      </c>
      <c r="S37" s="53">
        <f t="shared" si="19"/>
        <v>491.65378281938331</v>
      </c>
      <c r="T37" s="54">
        <f t="shared" si="19"/>
        <v>642.34538061674004</v>
      </c>
      <c r="U37" s="54">
        <f t="shared" si="19"/>
        <v>0</v>
      </c>
      <c r="V37" s="57">
        <f t="shared" si="19"/>
        <v>555.98127577092521</v>
      </c>
      <c r="W37" s="44"/>
      <c r="X37" s="45"/>
    </row>
    <row r="39" spans="1:24" ht="19.5" thickBot="1" x14ac:dyDescent="0.4">
      <c r="A39" s="105" t="s">
        <v>78</v>
      </c>
    </row>
    <row r="40" spans="1:24" ht="15.75" customHeight="1" thickBot="1" x14ac:dyDescent="0.4">
      <c r="D40" s="99" t="s">
        <v>58</v>
      </c>
      <c r="E40" s="100"/>
      <c r="F40" s="100"/>
      <c r="G40" s="100"/>
      <c r="H40" s="100"/>
      <c r="I40" s="100"/>
      <c r="J40" s="101"/>
      <c r="K40" s="5"/>
      <c r="W40" s="5"/>
      <c r="X40" s="5"/>
    </row>
    <row r="41" spans="1:24" ht="13" x14ac:dyDescent="0.35">
      <c r="A41" s="83" t="s">
        <v>79</v>
      </c>
      <c r="B41" s="84" t="s">
        <v>44</v>
      </c>
      <c r="C41" s="85"/>
      <c r="D41" s="86" t="s">
        <v>17</v>
      </c>
      <c r="E41" s="84" t="s">
        <v>20</v>
      </c>
      <c r="F41" s="84" t="s">
        <v>19</v>
      </c>
      <c r="G41" s="84" t="s">
        <v>18</v>
      </c>
      <c r="H41" s="84" t="s">
        <v>50</v>
      </c>
      <c r="I41" s="84" t="s">
        <v>51</v>
      </c>
      <c r="J41" s="90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6"/>
      <c r="V41" s="43"/>
      <c r="X41" s="43"/>
    </row>
    <row r="42" spans="1:24" ht="13" x14ac:dyDescent="0.35">
      <c r="A42" s="15" t="s">
        <v>46</v>
      </c>
      <c r="B42" s="13">
        <f>COUNTIFS('KCC Contributions 2022-23'!$F:$F,$A42)</f>
        <v>0</v>
      </c>
      <c r="C42" s="16"/>
      <c r="D42" s="19">
        <f>SUMIFS('KCC Contributions 2022-23'!$J:$J,'KCC Contributions 2022-23'!$F:$F,$A42,'KCC Contributions 2022-23'!$H:$H,D$41)</f>
        <v>0</v>
      </c>
      <c r="E42" s="14">
        <f>SUMIFS('KCC Contributions 2022-23'!$J:$J,'KCC Contributions 2022-23'!$F:$F,$A42,'KCC Contributions 2022-23'!$H:$H,E$41)</f>
        <v>0</v>
      </c>
      <c r="F42" s="14">
        <f>E42</f>
        <v>0</v>
      </c>
      <c r="G42" s="14">
        <f>SUMIFS('KCC Contributions 2022-23'!$J:$J,'KCC Contributions 2022-23'!$F:$F,$A42,'KCC Contributions 2022-23'!$H:$H,G$41)</f>
        <v>0</v>
      </c>
      <c r="H42" s="14">
        <f>SUMIFS('KCC Contributions 2022-23'!$J:$J,'KCC Contributions 2022-23'!$F:$F,$A42,'KCC Contributions 2022-23'!$H:$H,H$41)</f>
        <v>0</v>
      </c>
      <c r="I42" s="14">
        <f>SUMIFS('KCC Contributions 2022-23'!$J:$J,'KCC Contributions 2022-23'!$F:$F,$A42,'KCC Contributions 2022-23'!$H:$H,I$41)</f>
        <v>0</v>
      </c>
      <c r="J42" s="35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X42" s="44"/>
    </row>
    <row r="43" spans="1:24" ht="13" x14ac:dyDescent="0.35">
      <c r="A43" s="15" t="s">
        <v>30</v>
      </c>
      <c r="B43" s="13">
        <f>COUNTIFS('KCC Contributions 2022-23'!$F:$F,$A43)</f>
        <v>39</v>
      </c>
      <c r="C43" s="16"/>
      <c r="D43" s="19">
        <f>SUMIFS('KCC Contributions 2022-23'!$J:$J,'KCC Contributions 2022-23'!$F:$F,$A43,'KCC Contributions 2022-23'!$H:$H,D$41)</f>
        <v>0</v>
      </c>
      <c r="E43" s="14">
        <f>SUMIFS('KCC Contributions 2022-23'!$J:$J,'KCC Contributions 2022-23'!$F:$F,$A43,'KCC Contributions 2022-23'!$H:$H,E$41)</f>
        <v>0</v>
      </c>
      <c r="F43" s="14">
        <f t="shared" ref="F43:F55" si="20">E43</f>
        <v>0</v>
      </c>
      <c r="G43" s="14">
        <f>SUMIFS('KCC Contributions 2022-23'!$J:$J,'KCC Contributions 2022-23'!$F:$F,$A43,'KCC Contributions 2022-23'!$H:$H,G$41)</f>
        <v>0</v>
      </c>
      <c r="H43" s="14">
        <f>SUMIFS('KCC Contributions 2022-23'!$J:$J,'KCC Contributions 2022-23'!$F:$F,$A43,'KCC Contributions 2022-23'!$H:$H,H$41)</f>
        <v>0</v>
      </c>
      <c r="I43" s="14">
        <f>SUMIFS('KCC Contributions 2022-23'!$J:$J,'KCC Contributions 2022-23'!$F:$F,$A43,'KCC Contributions 2022-23'!$H:$H,I$41)</f>
        <v>0</v>
      </c>
      <c r="J43" s="35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X43" s="44"/>
    </row>
    <row r="44" spans="1:24" ht="13" x14ac:dyDescent="0.35">
      <c r="A44" s="15" t="s">
        <v>7</v>
      </c>
      <c r="B44" s="13">
        <f>COUNTIFS('KCC Contributions 2022-23'!$F:$F,$A44)</f>
        <v>518</v>
      </c>
      <c r="C44" s="16"/>
      <c r="D44" s="19">
        <f>SUMIFS('KCC Contributions 2022-23'!$J:$J,'KCC Contributions 2022-23'!$F:$F,$A44,'KCC Contributions 2022-23'!$H:$H,D$41)</f>
        <v>668656.14000000013</v>
      </c>
      <c r="E44" s="14">
        <f>SUMIFS('KCC Contributions 2022-23'!$J:$J,'KCC Contributions 2022-23'!$F:$F,$A44,'KCC Contributions 2022-23'!$H:$H,E$41)</f>
        <v>958788.68000000052</v>
      </c>
      <c r="F44" s="14">
        <f t="shared" si="20"/>
        <v>958788.68000000052</v>
      </c>
      <c r="G44" s="14">
        <f>SUMIFS('KCC Contributions 2022-23'!$J:$J,'KCC Contributions 2022-23'!$F:$F,$A44,'KCC Contributions 2022-23'!$H:$H,G$41)</f>
        <v>594682.70000000007</v>
      </c>
      <c r="H44" s="14">
        <f>SUMIFS('KCC Contributions 2022-23'!$J:$J,'KCC Contributions 2022-23'!$F:$F,$A44,'KCC Contributions 2022-23'!$H:$H,H$41)</f>
        <v>0</v>
      </c>
      <c r="I44" s="14">
        <f>SUMIFS('KCC Contributions 2022-23'!$J:$J,'KCC Contributions 2022-23'!$F:$F,$A44,'KCC Contributions 2022-23'!$H:$H,I$41)</f>
        <v>0</v>
      </c>
      <c r="J44" s="35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X44" s="44"/>
    </row>
    <row r="45" spans="1:24" ht="13" x14ac:dyDescent="0.35">
      <c r="A45" s="15" t="s">
        <v>47</v>
      </c>
      <c r="B45" s="13">
        <f>COUNTIFS('KCC Contributions 2022-23'!$F:$F,$A45)</f>
        <v>0</v>
      </c>
      <c r="C45" s="16"/>
      <c r="D45" s="19">
        <f>SUMIFS('KCC Contributions 2022-23'!$J:$J,'KCC Contributions 2022-23'!$F:$F,$A45,'KCC Contributions 2022-23'!$H:$H,D$41)</f>
        <v>0</v>
      </c>
      <c r="E45" s="14">
        <f>SUMIFS('KCC Contributions 2022-23'!$J:$J,'KCC Contributions 2022-23'!$F:$F,$A45,'KCC Contributions 2022-23'!$H:$H,E$41)</f>
        <v>0</v>
      </c>
      <c r="F45" s="14">
        <f t="shared" si="20"/>
        <v>0</v>
      </c>
      <c r="G45" s="14">
        <f>SUMIFS('KCC Contributions 2022-23'!$J:$J,'KCC Contributions 2022-23'!$F:$F,$A45,'KCC Contributions 2022-23'!$H:$H,G$41)</f>
        <v>0</v>
      </c>
      <c r="H45" s="14">
        <f>SUMIFS('KCC Contributions 2022-23'!$J:$J,'KCC Contributions 2022-23'!$F:$F,$A45,'KCC Contributions 2022-23'!$H:$H,H$41)</f>
        <v>0</v>
      </c>
      <c r="I45" s="14">
        <f>SUMIFS('KCC Contributions 2022-23'!$J:$J,'KCC Contributions 2022-23'!$F:$F,$A45,'KCC Contributions 2022-23'!$H:$H,I$41)</f>
        <v>0</v>
      </c>
      <c r="J45" s="35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X45" s="44"/>
    </row>
    <row r="46" spans="1:24" ht="13" x14ac:dyDescent="0.35">
      <c r="A46" s="15" t="s">
        <v>8</v>
      </c>
      <c r="B46" s="13">
        <f>COUNTIFS('KCC Contributions 2022-23'!$F:$F,$A46)</f>
        <v>327</v>
      </c>
      <c r="C46" s="16"/>
      <c r="D46" s="19">
        <f>SUMIFS('KCC Contributions 2022-23'!$J:$J,'KCC Contributions 2022-23'!$F:$F,$A46,'KCC Contributions 2022-23'!$H:$H,D$41)</f>
        <v>18165442.690000001</v>
      </c>
      <c r="E46" s="14">
        <f>SUMIFS('KCC Contributions 2022-23'!$J:$J,'KCC Contributions 2022-23'!$F:$F,$A46,'KCC Contributions 2022-23'!$H:$H,E$41)</f>
        <v>31038783.050000008</v>
      </c>
      <c r="F46" s="14">
        <f t="shared" si="20"/>
        <v>31038783.050000008</v>
      </c>
      <c r="G46" s="14">
        <f>SUMIFS('KCC Contributions 2022-23'!$J:$J,'KCC Contributions 2022-23'!$F:$F,$A46,'KCC Contributions 2022-23'!$H:$H,G$41)</f>
        <v>18242717.620000005</v>
      </c>
      <c r="H46" s="14">
        <f>SUMIFS('KCC Contributions 2022-23'!$J:$J,'KCC Contributions 2022-23'!$F:$F,$A46,'KCC Contributions 2022-23'!$H:$H,H$41)</f>
        <v>0</v>
      </c>
      <c r="I46" s="14">
        <f>SUMIFS('KCC Contributions 2022-23'!$J:$J,'KCC Contributions 2022-23'!$F:$F,$A46,'KCC Contributions 2022-23'!$H:$H,I$41)</f>
        <v>0</v>
      </c>
      <c r="J46" s="35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X46" s="44"/>
    </row>
    <row r="47" spans="1:24" ht="13" x14ac:dyDescent="0.35">
      <c r="A47" s="15" t="s">
        <v>49</v>
      </c>
      <c r="B47" s="13">
        <f>COUNTIFS('KCC Contributions 2022-23'!$F:$F,$A47)</f>
        <v>1</v>
      </c>
      <c r="C47" s="16"/>
      <c r="D47" s="19">
        <f>SUMIFS('KCC Contributions 2022-23'!$J:$J,'KCC Contributions 2022-23'!$F:$F,$A47,'KCC Contributions 2022-23'!$H:$H,D$41)</f>
        <v>0</v>
      </c>
      <c r="E47" s="14">
        <f>SUMIFS('KCC Contributions 2022-23'!$J:$J,'KCC Contributions 2022-23'!$F:$F,$A47,'KCC Contributions 2022-23'!$H:$H,E$41)</f>
        <v>10730.62</v>
      </c>
      <c r="F47" s="14">
        <f t="shared" si="20"/>
        <v>10730.62</v>
      </c>
      <c r="G47" s="14">
        <f>SUMIFS('KCC Contributions 2022-23'!$J:$J,'KCC Contributions 2022-23'!$F:$F,$A47,'KCC Contributions 2022-23'!$H:$H,G$41)</f>
        <v>0</v>
      </c>
      <c r="H47" s="14">
        <f>SUMIFS('KCC Contributions 2022-23'!$J:$J,'KCC Contributions 2022-23'!$F:$F,$A47,'KCC Contributions 2022-23'!$H:$H,H$41)</f>
        <v>0</v>
      </c>
      <c r="I47" s="14">
        <f>SUMIFS('KCC Contributions 2022-23'!$J:$J,'KCC Contributions 2022-23'!$F:$F,$A47,'KCC Contributions 2022-23'!$H:$H,I$41)</f>
        <v>0</v>
      </c>
      <c r="J47" s="35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X47" s="44"/>
    </row>
    <row r="48" spans="1:24" ht="13" x14ac:dyDescent="0.35">
      <c r="A48" s="15" t="s">
        <v>11</v>
      </c>
      <c r="B48" s="13">
        <f>COUNTIFS('KCC Contributions 2022-23'!$F:$F,$A48)</f>
        <v>46</v>
      </c>
      <c r="C48" s="16"/>
      <c r="D48" s="19">
        <f>SUMIFS('KCC Contributions 2022-23'!$J:$J,'KCC Contributions 2022-23'!$F:$F,$A48,'KCC Contributions 2022-23'!$H:$H,D$41)</f>
        <v>3391089.45</v>
      </c>
      <c r="E48" s="14">
        <f>SUMIFS('KCC Contributions 2022-23'!$J:$J,'KCC Contributions 2022-23'!$F:$F,$A48,'KCC Contributions 2022-23'!$H:$H,E$41)</f>
        <v>6693771.0499999998</v>
      </c>
      <c r="F48" s="14">
        <f t="shared" si="20"/>
        <v>6693771.0499999998</v>
      </c>
      <c r="G48" s="14">
        <f>SUMIFS('KCC Contributions 2022-23'!$J:$J,'KCC Contributions 2022-23'!$F:$F,$A48,'KCC Contributions 2022-23'!$H:$H,G$41)</f>
        <v>13790.13</v>
      </c>
      <c r="H48" s="14">
        <f>SUMIFS('KCC Contributions 2022-23'!$J:$J,'KCC Contributions 2022-23'!$F:$F,$A48,'KCC Contributions 2022-23'!$H:$H,H$41)</f>
        <v>0</v>
      </c>
      <c r="I48" s="14">
        <f>SUMIFS('KCC Contributions 2022-23'!$J:$J,'KCC Contributions 2022-23'!$F:$F,$A48,'KCC Contributions 2022-23'!$H:$H,I$41)</f>
        <v>0</v>
      </c>
      <c r="J48" s="35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X48" s="44"/>
    </row>
    <row r="49" spans="1:24" ht="13" x14ac:dyDescent="0.35">
      <c r="A49" s="15" t="s">
        <v>9</v>
      </c>
      <c r="B49" s="13">
        <f>COUNTIFS('KCC Contributions 2022-23'!$F:$F,$A49)</f>
        <v>46</v>
      </c>
      <c r="C49" s="16"/>
      <c r="D49" s="19">
        <f>SUMIFS('KCC Contributions 2022-23'!$J:$J,'KCC Contributions 2022-23'!$F:$F,$A49,'KCC Contributions 2022-23'!$H:$H,D$41)</f>
        <v>4723037.2100000009</v>
      </c>
      <c r="E49" s="14">
        <f>SUMIFS('KCC Contributions 2022-23'!$J:$J,'KCC Contributions 2022-23'!$F:$F,$A49,'KCC Contributions 2022-23'!$H:$H,E$41)</f>
        <v>1424849.0300000003</v>
      </c>
      <c r="F49" s="14">
        <f t="shared" si="20"/>
        <v>1424849.0300000003</v>
      </c>
      <c r="G49" s="14">
        <f>SUMIFS('KCC Contributions 2022-23'!$J:$J,'KCC Contributions 2022-23'!$F:$F,$A49,'KCC Contributions 2022-23'!$H:$H,G$41)</f>
        <v>0</v>
      </c>
      <c r="H49" s="14">
        <f>SUMIFS('KCC Contributions 2022-23'!$J:$J,'KCC Contributions 2022-23'!$F:$F,$A49,'KCC Contributions 2022-23'!$H:$H,H$41)</f>
        <v>0</v>
      </c>
      <c r="I49" s="14">
        <f>SUMIFS('KCC Contributions 2022-23'!$J:$J,'KCC Contributions 2022-23'!$F:$F,$A49,'KCC Contributions 2022-23'!$H:$H,I$41)</f>
        <v>0</v>
      </c>
      <c r="J49" s="35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X49" s="44"/>
    </row>
    <row r="50" spans="1:24" ht="13" x14ac:dyDescent="0.35">
      <c r="A50" s="15" t="s">
        <v>29</v>
      </c>
      <c r="B50" s="13">
        <f>COUNTIFS('KCC Contributions 2022-23'!$F:$F,$A50)</f>
        <v>4</v>
      </c>
      <c r="C50" s="16"/>
      <c r="D50" s="19">
        <f>SUMIFS('KCC Contributions 2022-23'!$J:$J,'KCC Contributions 2022-23'!$F:$F,$A50,'KCC Contributions 2022-23'!$H:$H,D$41)</f>
        <v>1448</v>
      </c>
      <c r="E50" s="14">
        <f>SUMIFS('KCC Contributions 2022-23'!$J:$J,'KCC Contributions 2022-23'!$F:$F,$A50,'KCC Contributions 2022-23'!$H:$H,E$41)</f>
        <v>685591.46</v>
      </c>
      <c r="F50" s="14">
        <f t="shared" si="20"/>
        <v>685591.46</v>
      </c>
      <c r="G50" s="14">
        <f>SUMIFS('KCC Contributions 2022-23'!$J:$J,'KCC Contributions 2022-23'!$F:$F,$A50,'KCC Contributions 2022-23'!$H:$H,G$41)</f>
        <v>0</v>
      </c>
      <c r="H50" s="14">
        <f>SUMIFS('KCC Contributions 2022-23'!$J:$J,'KCC Contributions 2022-23'!$F:$F,$A50,'KCC Contributions 2022-23'!$H:$H,H$41)</f>
        <v>0</v>
      </c>
      <c r="I50" s="14">
        <f>SUMIFS('KCC Contributions 2022-23'!$J:$J,'KCC Contributions 2022-23'!$F:$F,$A50,'KCC Contributions 2022-23'!$H:$H,I$41)</f>
        <v>0</v>
      </c>
      <c r="J50" s="35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X50" s="44"/>
    </row>
    <row r="51" spans="1:24" ht="13" x14ac:dyDescent="0.35">
      <c r="A51" s="15" t="s">
        <v>48</v>
      </c>
      <c r="B51" s="13">
        <f>COUNTIFS('KCC Contributions 2022-23'!$F:$F,$A51)</f>
        <v>0</v>
      </c>
      <c r="C51" s="16"/>
      <c r="D51" s="19">
        <f>SUMIFS('KCC Contributions 2022-23'!$J:$J,'KCC Contributions 2022-23'!$F:$F,$A51,'KCC Contributions 2022-23'!$H:$H,D$41)</f>
        <v>0</v>
      </c>
      <c r="E51" s="14">
        <f>SUMIFS('KCC Contributions 2022-23'!$J:$J,'KCC Contributions 2022-23'!$F:$F,$A51,'KCC Contributions 2022-23'!$H:$H,E$41)</f>
        <v>0</v>
      </c>
      <c r="F51" s="14">
        <f t="shared" si="20"/>
        <v>0</v>
      </c>
      <c r="G51" s="14">
        <f>SUMIFS('KCC Contributions 2022-23'!$J:$J,'KCC Contributions 2022-23'!$F:$F,$A51,'KCC Contributions 2022-23'!$H:$H,G$41)</f>
        <v>0</v>
      </c>
      <c r="H51" s="14">
        <f>SUMIFS('KCC Contributions 2022-23'!$J:$J,'KCC Contributions 2022-23'!$F:$F,$A51,'KCC Contributions 2022-23'!$H:$H,H$41)</f>
        <v>0</v>
      </c>
      <c r="I51" s="14">
        <f>SUMIFS('KCC Contributions 2022-23'!$J:$J,'KCC Contributions 2022-23'!$F:$F,$A51,'KCC Contributions 2022-23'!$H:$H,I$41)</f>
        <v>0</v>
      </c>
      <c r="J51" s="35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X51" s="44"/>
    </row>
    <row r="52" spans="1:24" ht="13" x14ac:dyDescent="0.35">
      <c r="A52" s="15" t="s">
        <v>10</v>
      </c>
      <c r="B52" s="13">
        <f>COUNTIFS('KCC Contributions 2022-23'!$F:$F,$A52)</f>
        <v>0</v>
      </c>
      <c r="C52" s="16"/>
      <c r="D52" s="19">
        <f>SUMIFS('KCC Contributions 2022-23'!$J:$J,'KCC Contributions 2022-23'!$F:$F,$A52,'KCC Contributions 2022-23'!$H:$H,D$41)</f>
        <v>0</v>
      </c>
      <c r="E52" s="14">
        <f>SUMIFS('KCC Contributions 2022-23'!$J:$J,'KCC Contributions 2022-23'!$F:$F,$A52,'KCC Contributions 2022-23'!$H:$H,E$41)</f>
        <v>0</v>
      </c>
      <c r="F52" s="14">
        <f t="shared" si="20"/>
        <v>0</v>
      </c>
      <c r="G52" s="14">
        <f>SUMIFS('KCC Contributions 2022-23'!$J:$J,'KCC Contributions 2022-23'!$F:$F,$A52,'KCC Contributions 2022-23'!$H:$H,G$41)</f>
        <v>0</v>
      </c>
      <c r="H52" s="14">
        <f>SUMIFS('KCC Contributions 2022-23'!$J:$J,'KCC Contributions 2022-23'!$F:$F,$A52,'KCC Contributions 2022-23'!$H:$H,H$41)</f>
        <v>0</v>
      </c>
      <c r="I52" s="14">
        <f>SUMIFS('KCC Contributions 2022-23'!$J:$J,'KCC Contributions 2022-23'!$F:$F,$A52,'KCC Contributions 2022-23'!$H:$H,I$41)</f>
        <v>0</v>
      </c>
      <c r="J52" s="35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X52" s="44"/>
    </row>
    <row r="53" spans="1:24" ht="13" x14ac:dyDescent="0.35">
      <c r="A53" s="15" t="s">
        <v>28</v>
      </c>
      <c r="B53" s="13">
        <f>COUNTIFS('KCC Contributions 2022-23'!$F:$F,$A53)</f>
        <v>129</v>
      </c>
      <c r="C53" s="16"/>
      <c r="D53" s="19">
        <f>SUMIFS('KCC Contributions 2022-23'!$J:$J,'KCC Contributions 2022-23'!$F:$F,$A53,'KCC Contributions 2022-23'!$H:$H,D$41)</f>
        <v>357845.43999999989</v>
      </c>
      <c r="E53" s="14">
        <f>SUMIFS('KCC Contributions 2022-23'!$J:$J,'KCC Contributions 2022-23'!$F:$F,$A53,'KCC Contributions 2022-23'!$H:$H,E$41)</f>
        <v>301847.49000000005</v>
      </c>
      <c r="F53" s="14">
        <f t="shared" si="20"/>
        <v>301847.49000000005</v>
      </c>
      <c r="G53" s="14">
        <f>SUMIFS('KCC Contributions 2022-23'!$J:$J,'KCC Contributions 2022-23'!$F:$F,$A53,'KCC Contributions 2022-23'!$H:$H,G$41)</f>
        <v>369434.74</v>
      </c>
      <c r="H53" s="14">
        <f>SUMIFS('KCC Contributions 2022-23'!$J:$J,'KCC Contributions 2022-23'!$F:$F,$A53,'KCC Contributions 2022-23'!$H:$H,H$41)</f>
        <v>0</v>
      </c>
      <c r="I53" s="14">
        <f>SUMIFS('KCC Contributions 2022-23'!$J:$J,'KCC Contributions 2022-23'!$F:$F,$A53,'KCC Contributions 2022-23'!$H:$H,I$41)</f>
        <v>0</v>
      </c>
      <c r="J53" s="35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X53" s="44"/>
    </row>
    <row r="54" spans="1:24" ht="13" x14ac:dyDescent="0.35">
      <c r="A54" s="15" t="s">
        <v>115</v>
      </c>
      <c r="B54" s="13">
        <f>COUNTIFS('KCC Contributions 2022-23'!$F:$F,$A54)</f>
        <v>57</v>
      </c>
      <c r="C54" s="16"/>
      <c r="D54" s="19">
        <f>SUMIFS('KCC Contributions 2022-23'!$J:$J,'KCC Contributions 2022-23'!$F:$F,$A54,'KCC Contributions 2022-23'!$H:$H,D$41)</f>
        <v>800016.9</v>
      </c>
      <c r="E54" s="14">
        <f>SUMIFS('KCC Contributions 2022-23'!$J:$J,'KCC Contributions 2022-23'!$F:$F,$A54,'KCC Contributions 2022-23'!$H:$H,E$41)</f>
        <v>1350433.79</v>
      </c>
      <c r="F54" s="14">
        <f t="shared" si="20"/>
        <v>1350433.79</v>
      </c>
      <c r="G54" s="14">
        <f>SUMIFS('KCC Contributions 2022-23'!$J:$J,'KCC Contributions 2022-23'!$F:$F,$A54,'KCC Contributions 2022-23'!$H:$H,G$41)</f>
        <v>35828.15</v>
      </c>
      <c r="H54" s="14">
        <f>SUMIFS('KCC Contributions 2022-23'!$J:$J,'KCC Contributions 2022-23'!$F:$F,$A54,'KCC Contributions 2022-23'!$H:$H,H$41)</f>
        <v>0</v>
      </c>
      <c r="I54" s="14">
        <f>SUMIFS('KCC Contributions 2022-23'!$J:$J,'KCC Contributions 2022-23'!$F:$F,$A54,'KCC Contributions 2022-23'!$H:$H,I$41)</f>
        <v>0</v>
      </c>
      <c r="J54" s="35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X54" s="44"/>
    </row>
    <row r="55" spans="1:24" ht="13.5" thickBot="1" x14ac:dyDescent="0.4">
      <c r="A55" s="15" t="s">
        <v>31</v>
      </c>
      <c r="B55" s="13">
        <f>COUNTIFS('KCC Contributions 2022-23'!$F:$F,$A55)</f>
        <v>70</v>
      </c>
      <c r="C55" s="16"/>
      <c r="D55" s="19">
        <f>SUMIFS('KCC Contributions 2022-23'!$J:$J,'KCC Contributions 2022-23'!$F:$F,$A55,'KCC Contributions 2022-23'!$H:$H,D$41)</f>
        <v>335026.24</v>
      </c>
      <c r="E55" s="14">
        <f>SUMIFS('KCC Contributions 2022-23'!$J:$J,'KCC Contributions 2022-23'!$F:$F,$A55,'KCC Contributions 2022-23'!$H:$H,E$41)</f>
        <v>578838.40000000014</v>
      </c>
      <c r="F55" s="14">
        <f t="shared" si="20"/>
        <v>578838.40000000014</v>
      </c>
      <c r="G55" s="14">
        <f>SUMIFS('KCC Contributions 2022-23'!$J:$J,'KCC Contributions 2022-23'!$F:$F,$A55,'KCC Contributions 2022-23'!$H:$H,G$41)</f>
        <v>0</v>
      </c>
      <c r="H55" s="14">
        <f>SUMIFS('KCC Contributions 2022-23'!$J:$J,'KCC Contributions 2022-23'!$F:$F,$A55,'KCC Contributions 2022-23'!$H:$H,H$41)</f>
        <v>0</v>
      </c>
      <c r="I55" s="14">
        <f>SUMIFS('KCC Contributions 2022-23'!$J:$J,'KCC Contributions 2022-23'!$F:$F,$A55,'KCC Contributions 2022-23'!$H:$H,I$41)</f>
        <v>0</v>
      </c>
      <c r="J55" s="35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X55" s="44"/>
    </row>
    <row r="56" spans="1:24" ht="16.5" thickTop="1" thickBot="1" x14ac:dyDescent="0.4">
      <c r="A56" s="92" t="s">
        <v>52</v>
      </c>
      <c r="B56" s="93">
        <f>SUM(B42:B55)</f>
        <v>1237</v>
      </c>
      <c r="C56" s="94"/>
      <c r="D56" s="34">
        <f>SUM(D42:D55)</f>
        <v>28442562.07</v>
      </c>
      <c r="E56" s="33">
        <f t="shared" ref="E56:I56" si="21">SUM(E42:E55)</f>
        <v>43043633.570000008</v>
      </c>
      <c r="F56" s="33">
        <f t="shared" si="21"/>
        <v>43043633.570000008</v>
      </c>
      <c r="G56" s="33">
        <f t="shared" si="21"/>
        <v>19256453.34</v>
      </c>
      <c r="H56" s="33">
        <f t="shared" si="21"/>
        <v>0</v>
      </c>
      <c r="I56" s="33">
        <f t="shared" si="21"/>
        <v>0</v>
      </c>
      <c r="J56" s="98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X56" s="45"/>
    </row>
    <row r="58" spans="1:24" x14ac:dyDescent="0.35">
      <c r="A58" s="81" t="s">
        <v>134</v>
      </c>
      <c r="B58" s="81"/>
      <c r="C58" s="81"/>
      <c r="D58" s="81"/>
      <c r="E58" s="81"/>
      <c r="F58" s="81"/>
      <c r="G58" s="81"/>
      <c r="H58" s="81"/>
      <c r="I58" s="81"/>
      <c r="J58" s="81"/>
    </row>
    <row r="59" spans="1:24" x14ac:dyDescent="0.35">
      <c r="A59" s="81"/>
      <c r="B59" s="81"/>
      <c r="C59" s="81"/>
      <c r="D59" s="81"/>
      <c r="E59" s="81"/>
      <c r="F59" s="81"/>
      <c r="G59" s="81"/>
      <c r="H59" s="81"/>
      <c r="I59" s="81"/>
      <c r="J59" s="81"/>
    </row>
    <row r="60" spans="1:24" x14ac:dyDescent="0.35">
      <c r="A60" s="81" t="s">
        <v>135</v>
      </c>
      <c r="B60" s="81"/>
      <c r="C60" s="81"/>
      <c r="D60" s="81"/>
      <c r="E60" s="81"/>
      <c r="F60" s="81"/>
      <c r="G60" s="81"/>
      <c r="H60" s="81"/>
      <c r="I60" s="81"/>
      <c r="J60" s="81"/>
    </row>
    <row r="61" spans="1:24" x14ac:dyDescent="0.35">
      <c r="A61" s="81"/>
      <c r="B61" s="81"/>
      <c r="C61" s="81"/>
      <c r="D61" s="81"/>
      <c r="E61" s="81"/>
      <c r="F61" s="81"/>
      <c r="G61" s="81"/>
      <c r="H61" s="81"/>
      <c r="I61" s="81"/>
      <c r="J61" s="81"/>
    </row>
    <row r="62" spans="1:24" ht="12.5" customHeight="1" x14ac:dyDescent="0.35">
      <c r="A62" s="82" t="s">
        <v>136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</row>
    <row r="63" spans="1:24" x14ac:dyDescent="0.3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</row>
    <row r="88" spans="7:10" x14ac:dyDescent="0.35">
      <c r="G88" s="9"/>
      <c r="H88" s="9"/>
      <c r="I88" s="9"/>
      <c r="J88" s="9"/>
    </row>
    <row r="89" spans="7:10" x14ac:dyDescent="0.35">
      <c r="G89" s="9"/>
      <c r="H89" s="9"/>
      <c r="I89" s="9"/>
      <c r="J89" s="9"/>
    </row>
    <row r="91" spans="7:10" x14ac:dyDescent="0.35">
      <c r="G91" s="9"/>
      <c r="H91" s="9"/>
      <c r="I91" s="9"/>
      <c r="J91" s="9"/>
    </row>
    <row r="92" spans="7:10" x14ac:dyDescent="0.35">
      <c r="G92" s="9"/>
      <c r="H92" s="9"/>
      <c r="I92" s="9"/>
      <c r="J92" s="9"/>
    </row>
    <row r="93" spans="7:10" x14ac:dyDescent="0.35">
      <c r="G93" s="9"/>
      <c r="H93" s="9"/>
      <c r="I93" s="9"/>
      <c r="J93" s="9"/>
    </row>
    <row r="94" spans="7:10" x14ac:dyDescent="0.35">
      <c r="G94" s="9"/>
      <c r="H94" s="9"/>
      <c r="I94" s="9"/>
      <c r="J94" s="9"/>
    </row>
    <row r="95" spans="7:10" x14ac:dyDescent="0.35">
      <c r="G95" s="9"/>
      <c r="H95" s="9"/>
      <c r="I95" s="9"/>
      <c r="J95" s="9"/>
    </row>
    <row r="96" spans="7:10" x14ac:dyDescent="0.35">
      <c r="G96" s="9"/>
      <c r="H96" s="9"/>
      <c r="I96" s="9"/>
      <c r="J96" s="9"/>
    </row>
    <row r="97" spans="7:10" x14ac:dyDescent="0.35">
      <c r="G97" s="9"/>
      <c r="H97" s="9"/>
      <c r="I97" s="9"/>
      <c r="J97" s="9"/>
    </row>
    <row r="98" spans="7:10" x14ac:dyDescent="0.35">
      <c r="G98" s="9"/>
      <c r="H98" s="9"/>
      <c r="I98" s="9"/>
      <c r="J98" s="9"/>
    </row>
    <row r="99" spans="7:10" x14ac:dyDescent="0.35">
      <c r="G99" s="9"/>
      <c r="H99" s="9"/>
      <c r="I99" s="9"/>
      <c r="J99" s="9"/>
    </row>
    <row r="100" spans="7:10" x14ac:dyDescent="0.35">
      <c r="G100" s="9"/>
      <c r="H100" s="9"/>
      <c r="I100" s="9"/>
      <c r="J100" s="9"/>
    </row>
    <row r="101" spans="7:10" x14ac:dyDescent="0.35">
      <c r="G101" s="10"/>
      <c r="H101" s="10"/>
      <c r="I101" s="10"/>
      <c r="J101" s="10"/>
    </row>
    <row r="102" spans="7:10" x14ac:dyDescent="0.35">
      <c r="G102" s="10"/>
      <c r="H102" s="10"/>
      <c r="I102" s="10"/>
      <c r="J102" s="10"/>
    </row>
    <row r="103" spans="7:10" x14ac:dyDescent="0.35">
      <c r="G103" s="9"/>
      <c r="H103" s="9"/>
      <c r="I103" s="9"/>
      <c r="J103" s="9"/>
    </row>
    <row r="104" spans="7:10" x14ac:dyDescent="0.35">
      <c r="G104" s="10"/>
      <c r="H104" s="10"/>
      <c r="I104" s="10"/>
      <c r="J104" s="10"/>
    </row>
    <row r="105" spans="7:10" x14ac:dyDescent="0.35">
      <c r="G105" s="10"/>
      <c r="H105" s="10"/>
      <c r="I105" s="10"/>
      <c r="J105" s="10"/>
    </row>
    <row r="106" spans="7:10" x14ac:dyDescent="0.35">
      <c r="G106" s="10"/>
      <c r="H106" s="10"/>
      <c r="I106" s="10"/>
      <c r="J106" s="10"/>
    </row>
    <row r="107" spans="7:10" x14ac:dyDescent="0.35">
      <c r="G107" s="10"/>
      <c r="H107" s="10"/>
      <c r="I107" s="10"/>
      <c r="J107" s="10"/>
    </row>
    <row r="108" spans="7:10" x14ac:dyDescent="0.35">
      <c r="G108" s="10"/>
      <c r="H108" s="10"/>
      <c r="I108" s="10"/>
      <c r="J108" s="10"/>
    </row>
    <row r="109" spans="7:10" x14ac:dyDescent="0.35">
      <c r="G109" s="10"/>
      <c r="H109" s="10"/>
      <c r="I109" s="10"/>
      <c r="J109" s="10"/>
    </row>
    <row r="110" spans="7:10" x14ac:dyDescent="0.35">
      <c r="G110" s="10"/>
      <c r="H110" s="10"/>
      <c r="I110" s="10"/>
      <c r="J110" s="10"/>
    </row>
    <row r="111" spans="7:10" x14ac:dyDescent="0.35">
      <c r="G111" s="10"/>
      <c r="H111" s="10"/>
      <c r="I111" s="10"/>
      <c r="J111" s="10"/>
    </row>
    <row r="112" spans="7:10" x14ac:dyDescent="0.35">
      <c r="G112" s="10"/>
      <c r="H112" s="10"/>
      <c r="I112" s="10"/>
      <c r="J112" s="10"/>
    </row>
    <row r="113" spans="7:10" x14ac:dyDescent="0.35">
      <c r="G113" s="10"/>
      <c r="H113" s="10"/>
      <c r="I113" s="10"/>
      <c r="J113" s="10"/>
    </row>
    <row r="114" spans="7:10" x14ac:dyDescent="0.35">
      <c r="G114" s="10"/>
      <c r="H114" s="10"/>
      <c r="I114" s="10"/>
      <c r="J114" s="10"/>
    </row>
    <row r="115" spans="7:10" x14ac:dyDescent="0.35">
      <c r="G115" s="10"/>
      <c r="H115" s="10"/>
      <c r="I115" s="10"/>
      <c r="J115" s="10"/>
    </row>
    <row r="116" spans="7:10" x14ac:dyDescent="0.35">
      <c r="G116" s="10"/>
      <c r="H116" s="10"/>
      <c r="I116" s="10"/>
      <c r="J116" s="10"/>
    </row>
    <row r="117" spans="7:10" x14ac:dyDescent="0.35">
      <c r="G117" s="10"/>
      <c r="H117" s="10"/>
      <c r="I117" s="10"/>
      <c r="J117" s="10"/>
    </row>
    <row r="118" spans="7:10" x14ac:dyDescent="0.35">
      <c r="G118" s="10"/>
      <c r="H118" s="10"/>
      <c r="I118" s="10"/>
      <c r="J118" s="10"/>
    </row>
    <row r="119" spans="7:10" x14ac:dyDescent="0.35">
      <c r="G119" s="10"/>
      <c r="H119" s="10"/>
      <c r="I119" s="10"/>
      <c r="J119" s="10"/>
    </row>
    <row r="120" spans="7:10" x14ac:dyDescent="0.35">
      <c r="G120" s="10"/>
      <c r="H120" s="10"/>
      <c r="I120" s="10"/>
      <c r="J120" s="10"/>
    </row>
    <row r="121" spans="7:10" x14ac:dyDescent="0.35">
      <c r="G121" s="10"/>
      <c r="H121" s="10"/>
      <c r="I121" s="10"/>
      <c r="J121" s="10"/>
    </row>
    <row r="122" spans="7:10" x14ac:dyDescent="0.35">
      <c r="G122" s="10"/>
      <c r="H122" s="10"/>
      <c r="I122" s="10"/>
      <c r="J122" s="10"/>
    </row>
    <row r="123" spans="7:10" x14ac:dyDescent="0.35">
      <c r="G123" s="10"/>
      <c r="H123" s="10"/>
      <c r="I123" s="10"/>
      <c r="J123" s="10"/>
    </row>
    <row r="124" spans="7:10" x14ac:dyDescent="0.35">
      <c r="G124" s="10"/>
      <c r="H124" s="10"/>
      <c r="I124" s="10"/>
      <c r="J124" s="10"/>
    </row>
    <row r="125" spans="7:10" x14ac:dyDescent="0.35">
      <c r="G125" s="10"/>
      <c r="H125" s="10"/>
      <c r="I125" s="10"/>
      <c r="J125" s="10"/>
    </row>
    <row r="126" spans="7:10" x14ac:dyDescent="0.35">
      <c r="G126" s="10"/>
      <c r="H126" s="10"/>
      <c r="I126" s="10"/>
      <c r="J126" s="10"/>
    </row>
    <row r="127" spans="7:10" x14ac:dyDescent="0.35">
      <c r="G127" s="10"/>
      <c r="H127" s="10"/>
      <c r="I127" s="10"/>
      <c r="J127" s="10"/>
    </row>
    <row r="128" spans="7:10" x14ac:dyDescent="0.35">
      <c r="G128" s="10"/>
      <c r="H128" s="10"/>
      <c r="I128" s="10"/>
      <c r="J128" s="10"/>
    </row>
    <row r="129" spans="7:10" x14ac:dyDescent="0.35">
      <c r="G129" s="10"/>
      <c r="H129" s="10"/>
      <c r="I129" s="10"/>
      <c r="J129" s="10"/>
    </row>
    <row r="130" spans="7:10" x14ac:dyDescent="0.35">
      <c r="G130" s="10"/>
      <c r="H130" s="10"/>
      <c r="I130" s="10"/>
      <c r="J130" s="10"/>
    </row>
    <row r="131" spans="7:10" x14ac:dyDescent="0.35">
      <c r="G131" s="10"/>
      <c r="H131" s="10"/>
      <c r="I131" s="10"/>
      <c r="J131" s="10"/>
    </row>
    <row r="132" spans="7:10" x14ac:dyDescent="0.35">
      <c r="G132" s="10"/>
      <c r="H132" s="10"/>
      <c r="I132" s="10"/>
      <c r="J132" s="10"/>
    </row>
    <row r="133" spans="7:10" x14ac:dyDescent="0.35">
      <c r="G133" s="10"/>
      <c r="H133" s="10"/>
      <c r="I133" s="10"/>
      <c r="J133" s="10"/>
    </row>
    <row r="134" spans="7:10" x14ac:dyDescent="0.35">
      <c r="G134" s="10"/>
      <c r="H134" s="10"/>
      <c r="I134" s="10"/>
      <c r="J134" s="10"/>
    </row>
    <row r="135" spans="7:10" x14ac:dyDescent="0.35">
      <c r="G135" s="10"/>
      <c r="H135" s="10"/>
      <c r="I135" s="10"/>
      <c r="J135" s="10"/>
    </row>
    <row r="136" spans="7:10" x14ac:dyDescent="0.35">
      <c r="G136" s="10"/>
      <c r="H136" s="10"/>
      <c r="I136" s="10"/>
      <c r="J136" s="10"/>
    </row>
    <row r="137" spans="7:10" x14ac:dyDescent="0.35">
      <c r="G137" s="10"/>
      <c r="H137" s="10"/>
      <c r="I137" s="10"/>
      <c r="J137" s="10"/>
    </row>
    <row r="138" spans="7:10" x14ac:dyDescent="0.35">
      <c r="G138" s="10"/>
      <c r="H138" s="10"/>
      <c r="I138" s="10"/>
      <c r="J138" s="10"/>
    </row>
    <row r="139" spans="7:10" x14ac:dyDescent="0.35">
      <c r="G139" s="10"/>
      <c r="H139" s="10"/>
      <c r="I139" s="10"/>
      <c r="J139" s="10"/>
    </row>
    <row r="140" spans="7:10" x14ac:dyDescent="0.35">
      <c r="G140" s="10"/>
      <c r="H140" s="10"/>
      <c r="I140" s="10"/>
      <c r="J140" s="10"/>
    </row>
    <row r="141" spans="7:10" x14ac:dyDescent="0.35">
      <c r="G141" s="10"/>
      <c r="H141" s="10"/>
      <c r="I141" s="10"/>
      <c r="J141" s="10"/>
    </row>
    <row r="142" spans="7:10" x14ac:dyDescent="0.35">
      <c r="G142" s="10"/>
      <c r="H142" s="10"/>
      <c r="I142" s="10"/>
      <c r="J142" s="10"/>
    </row>
    <row r="143" spans="7:10" x14ac:dyDescent="0.35">
      <c r="G143" s="10"/>
      <c r="H143" s="10"/>
      <c r="I143" s="10"/>
      <c r="J143" s="10"/>
    </row>
    <row r="144" spans="7:10" x14ac:dyDescent="0.35">
      <c r="G144" s="10"/>
      <c r="H144" s="10"/>
      <c r="I144" s="10"/>
      <c r="J144" s="10"/>
    </row>
    <row r="145" spans="7:10" x14ac:dyDescent="0.35">
      <c r="G145" s="10"/>
      <c r="H145" s="10"/>
      <c r="I145" s="10"/>
      <c r="J145" s="10"/>
    </row>
    <row r="146" spans="7:10" x14ac:dyDescent="0.35">
      <c r="G146" s="10"/>
      <c r="H146" s="10"/>
      <c r="I146" s="10"/>
      <c r="J146" s="10"/>
    </row>
    <row r="147" spans="7:10" x14ac:dyDescent="0.35">
      <c r="G147" s="9"/>
      <c r="H147" s="9"/>
      <c r="I147" s="9"/>
      <c r="J147" s="9"/>
    </row>
    <row r="148" spans="7:10" x14ac:dyDescent="0.35">
      <c r="G148" s="10"/>
      <c r="H148" s="10"/>
      <c r="I148" s="10"/>
      <c r="J148" s="10"/>
    </row>
    <row r="149" spans="7:10" x14ac:dyDescent="0.35">
      <c r="G149" s="10"/>
      <c r="H149" s="10"/>
      <c r="I149" s="10"/>
      <c r="J149" s="10"/>
    </row>
    <row r="150" spans="7:10" x14ac:dyDescent="0.35">
      <c r="G150" s="10"/>
      <c r="H150" s="10"/>
      <c r="I150" s="10"/>
      <c r="J150" s="10"/>
    </row>
    <row r="151" spans="7:10" x14ac:dyDescent="0.35">
      <c r="G151" s="10"/>
      <c r="H151" s="10"/>
      <c r="I151" s="10"/>
      <c r="J151" s="10"/>
    </row>
    <row r="152" spans="7:10" x14ac:dyDescent="0.35">
      <c r="G152" s="10"/>
      <c r="H152" s="10"/>
      <c r="I152" s="10"/>
      <c r="J152" s="10"/>
    </row>
    <row r="153" spans="7:10" x14ac:dyDescent="0.35">
      <c r="G153" s="10"/>
      <c r="H153" s="10"/>
      <c r="I153" s="10"/>
      <c r="J153" s="10"/>
    </row>
    <row r="154" spans="7:10" x14ac:dyDescent="0.35">
      <c r="G154" s="10"/>
      <c r="H154" s="10"/>
      <c r="I154" s="10"/>
      <c r="J154" s="10"/>
    </row>
    <row r="155" spans="7:10" x14ac:dyDescent="0.35">
      <c r="G155" s="10"/>
      <c r="H155" s="10"/>
      <c r="I155" s="10"/>
      <c r="J155" s="10"/>
    </row>
    <row r="156" spans="7:10" x14ac:dyDescent="0.35">
      <c r="G156" s="10"/>
      <c r="H156" s="10"/>
      <c r="I156" s="10"/>
      <c r="J156" s="10"/>
    </row>
    <row r="157" spans="7:10" x14ac:dyDescent="0.35">
      <c r="G157" s="7"/>
      <c r="H157" s="7"/>
      <c r="I157" s="7"/>
      <c r="J157" s="7"/>
    </row>
    <row r="158" spans="7:10" x14ac:dyDescent="0.35">
      <c r="G158" s="10"/>
      <c r="H158" s="10"/>
      <c r="I158" s="10"/>
      <c r="J158" s="10"/>
    </row>
    <row r="159" spans="7:10" x14ac:dyDescent="0.35">
      <c r="G159" s="10"/>
      <c r="H159" s="10"/>
      <c r="I159" s="10"/>
      <c r="J159" s="10"/>
    </row>
    <row r="160" spans="7:10" x14ac:dyDescent="0.35">
      <c r="G160" s="10"/>
      <c r="H160" s="10"/>
      <c r="I160" s="10"/>
      <c r="J160" s="10"/>
    </row>
    <row r="161" spans="7:10" x14ac:dyDescent="0.35">
      <c r="G161" s="10"/>
      <c r="H161" s="10"/>
      <c r="I161" s="10"/>
      <c r="J161" s="10"/>
    </row>
    <row r="162" spans="7:10" x14ac:dyDescent="0.35">
      <c r="G162" s="10"/>
      <c r="H162" s="10"/>
      <c r="I162" s="10"/>
      <c r="J162" s="10"/>
    </row>
    <row r="163" spans="7:10" x14ac:dyDescent="0.35">
      <c r="G163" s="10"/>
      <c r="H163" s="10"/>
      <c r="I163" s="10"/>
      <c r="J163" s="10"/>
    </row>
    <row r="164" spans="7:10" x14ac:dyDescent="0.35">
      <c r="G164" s="10"/>
      <c r="H164" s="10"/>
      <c r="I164" s="10"/>
      <c r="J164" s="10"/>
    </row>
    <row r="165" spans="7:10" x14ac:dyDescent="0.35">
      <c r="G165" s="10"/>
      <c r="H165" s="10"/>
      <c r="I165" s="10"/>
      <c r="J165" s="10"/>
    </row>
    <row r="166" spans="7:10" x14ac:dyDescent="0.35">
      <c r="G166" s="10"/>
      <c r="H166" s="10"/>
      <c r="I166" s="10"/>
      <c r="J166" s="10"/>
    </row>
    <row r="167" spans="7:10" x14ac:dyDescent="0.35">
      <c r="G167" s="10"/>
      <c r="H167" s="10"/>
      <c r="I167" s="10"/>
      <c r="J167" s="10"/>
    </row>
    <row r="168" spans="7:10" x14ac:dyDescent="0.35">
      <c r="G168" s="10"/>
      <c r="H168" s="10"/>
      <c r="I168" s="10"/>
      <c r="J168" s="10"/>
    </row>
    <row r="169" spans="7:10" x14ac:dyDescent="0.35">
      <c r="G169" s="10"/>
      <c r="H169" s="10"/>
      <c r="I169" s="10"/>
      <c r="J169" s="10"/>
    </row>
    <row r="170" spans="7:10" x14ac:dyDescent="0.35">
      <c r="G170" s="9"/>
      <c r="H170" s="9"/>
      <c r="I170" s="9"/>
      <c r="J170" s="9"/>
    </row>
    <row r="171" spans="7:10" x14ac:dyDescent="0.35">
      <c r="G171" s="10"/>
      <c r="H171" s="10"/>
      <c r="I171" s="10"/>
      <c r="J171" s="10"/>
    </row>
    <row r="172" spans="7:10" x14ac:dyDescent="0.35">
      <c r="G172" s="10"/>
      <c r="H172" s="10"/>
      <c r="I172" s="10"/>
      <c r="J172" s="10"/>
    </row>
    <row r="173" spans="7:10" x14ac:dyDescent="0.35">
      <c r="G173" s="10"/>
      <c r="H173" s="10"/>
      <c r="I173" s="10"/>
      <c r="J173" s="10"/>
    </row>
    <row r="174" spans="7:10" x14ac:dyDescent="0.35">
      <c r="G174" s="10"/>
      <c r="H174" s="10"/>
      <c r="I174" s="10"/>
      <c r="J174" s="10"/>
    </row>
    <row r="175" spans="7:10" x14ac:dyDescent="0.35">
      <c r="G175" s="10"/>
      <c r="H175" s="10"/>
      <c r="I175" s="10"/>
      <c r="J175" s="10"/>
    </row>
    <row r="176" spans="7:10" x14ac:dyDescent="0.35">
      <c r="G176" s="10"/>
      <c r="H176" s="10"/>
      <c r="I176" s="10"/>
      <c r="J176" s="10"/>
    </row>
    <row r="177" spans="7:10" x14ac:dyDescent="0.35">
      <c r="G177" s="10"/>
      <c r="H177" s="10"/>
      <c r="I177" s="10"/>
      <c r="J177" s="10"/>
    </row>
    <row r="178" spans="7:10" x14ac:dyDescent="0.35">
      <c r="G178" s="10"/>
      <c r="H178" s="10"/>
      <c r="I178" s="10"/>
      <c r="J178" s="10"/>
    </row>
    <row r="179" spans="7:10" x14ac:dyDescent="0.35">
      <c r="G179" s="10"/>
      <c r="H179" s="10"/>
      <c r="I179" s="10"/>
      <c r="J179" s="10"/>
    </row>
    <row r="180" spans="7:10" x14ac:dyDescent="0.35">
      <c r="G180" s="10"/>
      <c r="H180" s="10"/>
      <c r="I180" s="10"/>
      <c r="J180" s="10"/>
    </row>
    <row r="181" spans="7:10" x14ac:dyDescent="0.35">
      <c r="G181" s="10"/>
      <c r="H181" s="10"/>
      <c r="I181" s="10"/>
      <c r="J181" s="10"/>
    </row>
    <row r="182" spans="7:10" x14ac:dyDescent="0.35">
      <c r="G182" s="10"/>
      <c r="H182" s="10"/>
      <c r="I182" s="10"/>
      <c r="J182" s="10"/>
    </row>
    <row r="183" spans="7:10" x14ac:dyDescent="0.35">
      <c r="G183" s="10"/>
      <c r="H183" s="10"/>
      <c r="I183" s="10"/>
      <c r="J183" s="10"/>
    </row>
    <row r="184" spans="7:10" x14ac:dyDescent="0.35">
      <c r="G184" s="10"/>
      <c r="H184" s="10"/>
      <c r="I184" s="10"/>
      <c r="J184" s="10"/>
    </row>
    <row r="185" spans="7:10" x14ac:dyDescent="0.35">
      <c r="G185" s="10"/>
      <c r="H185" s="10"/>
      <c r="I185" s="10"/>
      <c r="J185" s="10"/>
    </row>
    <row r="186" spans="7:10" x14ac:dyDescent="0.35">
      <c r="G186" s="10"/>
      <c r="H186" s="10"/>
      <c r="I186" s="10"/>
      <c r="J186" s="10"/>
    </row>
    <row r="187" spans="7:10" x14ac:dyDescent="0.35">
      <c r="G187" s="10"/>
      <c r="H187" s="10"/>
      <c r="I187" s="10"/>
      <c r="J187" s="10"/>
    </row>
    <row r="203" spans="7:10" x14ac:dyDescent="0.35">
      <c r="G203" s="11"/>
      <c r="H203" s="11"/>
      <c r="I203" s="11"/>
      <c r="J203" s="11"/>
    </row>
    <row r="204" spans="7:10" x14ac:dyDescent="0.35">
      <c r="G204" s="11"/>
      <c r="H204" s="11"/>
      <c r="I204" s="11"/>
      <c r="J204" s="11"/>
    </row>
    <row r="206" spans="7:10" x14ac:dyDescent="0.35">
      <c r="G206" s="11"/>
      <c r="H206" s="11"/>
      <c r="I206" s="11"/>
      <c r="J206" s="11"/>
    </row>
    <row r="222" spans="7:10" x14ac:dyDescent="0.35">
      <c r="G222" s="9"/>
      <c r="H222" s="9"/>
      <c r="I222" s="9"/>
      <c r="J222" s="9"/>
    </row>
    <row r="229" spans="7:10" x14ac:dyDescent="0.35">
      <c r="G229" s="9"/>
      <c r="H229" s="9"/>
      <c r="I229" s="9"/>
      <c r="J229" s="9"/>
    </row>
    <row r="263" spans="7:10" x14ac:dyDescent="0.35">
      <c r="G263" s="9"/>
      <c r="H263" s="9"/>
      <c r="I263" s="9"/>
      <c r="J263" s="9"/>
    </row>
    <row r="302" spans="7:10" x14ac:dyDescent="0.35">
      <c r="G302" s="9"/>
      <c r="H302" s="9"/>
      <c r="I302" s="9"/>
      <c r="J302" s="9"/>
    </row>
    <row r="309" spans="7:10" x14ac:dyDescent="0.35">
      <c r="G309" s="9"/>
      <c r="H309" s="9"/>
      <c r="I309" s="9"/>
      <c r="J309" s="9"/>
    </row>
    <row r="310" spans="7:10" x14ac:dyDescent="0.35">
      <c r="G310" s="9"/>
      <c r="H310" s="9"/>
      <c r="I310" s="9"/>
      <c r="J310" s="9"/>
    </row>
    <row r="311" spans="7:10" x14ac:dyDescent="0.35">
      <c r="G311" s="9"/>
      <c r="H311" s="9"/>
      <c r="I311" s="9"/>
      <c r="J311" s="9"/>
    </row>
    <row r="334" spans="7:10" x14ac:dyDescent="0.35">
      <c r="G334" s="9"/>
      <c r="H334" s="9"/>
      <c r="I334" s="9"/>
      <c r="J334" s="9"/>
    </row>
    <row r="338" spans="7:10" x14ac:dyDescent="0.35">
      <c r="G338" s="9"/>
      <c r="H338" s="9"/>
      <c r="I338" s="9"/>
      <c r="J338" s="9"/>
    </row>
    <row r="339" spans="7:10" x14ac:dyDescent="0.35">
      <c r="G339" s="9"/>
      <c r="H339" s="9"/>
      <c r="I339" s="9"/>
      <c r="J339" s="9"/>
    </row>
    <row r="353" spans="7:10" x14ac:dyDescent="0.35">
      <c r="G353" s="9"/>
      <c r="H353" s="9"/>
      <c r="I353" s="9"/>
      <c r="J353" s="9"/>
    </row>
    <row r="358" spans="7:10" x14ac:dyDescent="0.35">
      <c r="G358" s="9"/>
      <c r="H358" s="9"/>
      <c r="I358" s="9"/>
      <c r="J358" s="9"/>
    </row>
    <row r="359" spans="7:10" x14ac:dyDescent="0.35">
      <c r="G359" s="9"/>
      <c r="H359" s="9"/>
      <c r="I359" s="9"/>
      <c r="J359" s="9"/>
    </row>
    <row r="367" spans="7:10" x14ac:dyDescent="0.35">
      <c r="G367" s="9"/>
      <c r="H367" s="9"/>
      <c r="I367" s="9"/>
      <c r="J367" s="9"/>
    </row>
    <row r="368" spans="7:10" x14ac:dyDescent="0.35">
      <c r="G368" s="9"/>
      <c r="H368" s="9"/>
      <c r="I368" s="9"/>
      <c r="J368" s="9"/>
    </row>
    <row r="372" spans="7:10" x14ac:dyDescent="0.35">
      <c r="G372" s="9"/>
      <c r="H372" s="9"/>
      <c r="I372" s="9"/>
      <c r="J372" s="9"/>
    </row>
    <row r="373" spans="7:10" x14ac:dyDescent="0.35">
      <c r="G373" s="9"/>
      <c r="H373" s="9"/>
      <c r="I373" s="9"/>
      <c r="J373" s="9"/>
    </row>
    <row r="381" spans="7:10" x14ac:dyDescent="0.35">
      <c r="G381" s="9"/>
      <c r="H381" s="9"/>
      <c r="I381" s="9"/>
      <c r="J381" s="9"/>
    </row>
    <row r="382" spans="7:10" x14ac:dyDescent="0.35">
      <c r="G382" s="9"/>
      <c r="H382" s="9"/>
      <c r="I382" s="9"/>
      <c r="J382" s="9"/>
    </row>
    <row r="383" spans="7:10" x14ac:dyDescent="0.35">
      <c r="G383" s="9"/>
      <c r="H383" s="9"/>
      <c r="I383" s="9"/>
      <c r="J383" s="9"/>
    </row>
    <row r="384" spans="7:10" x14ac:dyDescent="0.35">
      <c r="G384" s="9"/>
      <c r="H384" s="9"/>
      <c r="I384" s="9"/>
      <c r="J384" s="9"/>
    </row>
    <row r="385" spans="7:10" x14ac:dyDescent="0.35">
      <c r="G385" s="9"/>
      <c r="H385" s="9"/>
      <c r="I385" s="9"/>
      <c r="J385" s="9"/>
    </row>
    <row r="392" spans="7:10" x14ac:dyDescent="0.35">
      <c r="G392" s="9"/>
      <c r="H392" s="9"/>
      <c r="I392" s="9"/>
      <c r="J392" s="9"/>
    </row>
    <row r="399" spans="7:10" x14ac:dyDescent="0.35">
      <c r="G399" s="9"/>
      <c r="H399" s="9"/>
      <c r="I399" s="9"/>
      <c r="J399" s="9"/>
    </row>
    <row r="424" spans="7:10" x14ac:dyDescent="0.35">
      <c r="G424" s="9"/>
      <c r="H424" s="9"/>
      <c r="I424" s="9"/>
      <c r="J424" s="9"/>
    </row>
    <row r="425" spans="7:10" x14ac:dyDescent="0.35">
      <c r="G425" s="9"/>
      <c r="H425" s="9"/>
      <c r="I425" s="9"/>
      <c r="J425" s="9"/>
    </row>
    <row r="426" spans="7:10" x14ac:dyDescent="0.35">
      <c r="G426" s="9"/>
      <c r="H426" s="9"/>
      <c r="I426" s="9"/>
      <c r="J426" s="9"/>
    </row>
    <row r="427" spans="7:10" x14ac:dyDescent="0.35">
      <c r="G427" s="9"/>
      <c r="H427" s="9"/>
      <c r="I427" s="9"/>
      <c r="J427" s="9"/>
    </row>
    <row r="455" spans="7:10" x14ac:dyDescent="0.35">
      <c r="G455" s="9"/>
      <c r="H455" s="9"/>
      <c r="I455" s="9"/>
      <c r="J455" s="9"/>
    </row>
    <row r="456" spans="7:10" x14ac:dyDescent="0.35">
      <c r="G456" s="9"/>
      <c r="H456" s="9"/>
      <c r="I456" s="9"/>
      <c r="J456" s="9"/>
    </row>
    <row r="492" spans="7:10" x14ac:dyDescent="0.35">
      <c r="G492" s="9"/>
      <c r="H492" s="9"/>
      <c r="I492" s="9"/>
      <c r="J492" s="9"/>
    </row>
    <row r="493" spans="7:10" x14ac:dyDescent="0.35">
      <c r="G493" s="9"/>
      <c r="H493" s="9"/>
      <c r="I493" s="9"/>
      <c r="J493" s="9"/>
    </row>
    <row r="494" spans="7:10" x14ac:dyDescent="0.35">
      <c r="G494" s="9"/>
      <c r="H494" s="9"/>
      <c r="I494" s="9"/>
      <c r="J494" s="9"/>
    </row>
    <row r="495" spans="7:10" x14ac:dyDescent="0.35">
      <c r="G495" s="9"/>
      <c r="H495" s="9"/>
      <c r="I495" s="9"/>
      <c r="J495" s="9"/>
    </row>
    <row r="509" spans="7:10" x14ac:dyDescent="0.35">
      <c r="G509" s="9"/>
      <c r="H509" s="9"/>
      <c r="I509" s="9"/>
      <c r="J509" s="9"/>
    </row>
    <row r="515" spans="7:10" x14ac:dyDescent="0.35">
      <c r="G515" s="8"/>
      <c r="H515" s="8"/>
      <c r="I515" s="8"/>
      <c r="J515" s="8"/>
    </row>
    <row r="516" spans="7:10" x14ac:dyDescent="0.35">
      <c r="G516" s="9"/>
      <c r="H516" s="9"/>
      <c r="I516" s="9"/>
      <c r="J516" s="9"/>
    </row>
    <row r="517" spans="7:10" x14ac:dyDescent="0.35">
      <c r="G517" s="9"/>
      <c r="H517" s="9"/>
      <c r="I517" s="9"/>
      <c r="J517" s="9"/>
    </row>
    <row r="546" spans="7:10" x14ac:dyDescent="0.35">
      <c r="G546" s="9"/>
      <c r="H546" s="9"/>
      <c r="I546" s="9"/>
      <c r="J546" s="9"/>
    </row>
    <row r="560" spans="7:10" x14ac:dyDescent="0.35">
      <c r="G560" s="9"/>
      <c r="H560" s="9"/>
      <c r="I560" s="9"/>
      <c r="J560" s="9"/>
    </row>
    <row r="561" spans="7:10" x14ac:dyDescent="0.35">
      <c r="G561" s="9"/>
      <c r="H561" s="9"/>
      <c r="I561" s="9"/>
      <c r="J561" s="9"/>
    </row>
    <row r="565" spans="7:10" x14ac:dyDescent="0.35">
      <c r="G565" s="9"/>
      <c r="H565" s="9"/>
      <c r="I565" s="9"/>
      <c r="J565" s="9"/>
    </row>
    <row r="566" spans="7:10" x14ac:dyDescent="0.35">
      <c r="G566" s="9"/>
      <c r="H566" s="9"/>
      <c r="I566" s="9"/>
      <c r="J566" s="9"/>
    </row>
    <row r="567" spans="7:10" x14ac:dyDescent="0.35">
      <c r="G567" s="9"/>
      <c r="H567" s="9"/>
      <c r="I567" s="9"/>
      <c r="J567" s="9"/>
    </row>
    <row r="568" spans="7:10" x14ac:dyDescent="0.35">
      <c r="G568" s="9"/>
      <c r="H568" s="9"/>
      <c r="I568" s="9"/>
      <c r="J568" s="9"/>
    </row>
    <row r="569" spans="7:10" x14ac:dyDescent="0.35">
      <c r="G569" s="9"/>
      <c r="H569" s="9"/>
      <c r="I569" s="9"/>
      <c r="J569" s="9"/>
    </row>
    <row r="570" spans="7:10" x14ac:dyDescent="0.35">
      <c r="G570" s="9"/>
      <c r="H570" s="9"/>
      <c r="I570" s="9"/>
      <c r="J570" s="9"/>
    </row>
    <row r="571" spans="7:10" x14ac:dyDescent="0.35">
      <c r="G571" s="9"/>
      <c r="H571" s="9"/>
      <c r="I571" s="9"/>
      <c r="J571" s="9"/>
    </row>
    <row r="572" spans="7:10" x14ac:dyDescent="0.35">
      <c r="G572" s="9"/>
      <c r="H572" s="9"/>
      <c r="I572" s="9"/>
      <c r="J572" s="9"/>
    </row>
    <row r="577" spans="7:10" x14ac:dyDescent="0.35">
      <c r="G577" s="9"/>
      <c r="H577" s="9"/>
      <c r="I577" s="9"/>
      <c r="J577" s="9"/>
    </row>
    <row r="578" spans="7:10" x14ac:dyDescent="0.35">
      <c r="G578" s="9"/>
      <c r="H578" s="9"/>
      <c r="I578" s="9"/>
      <c r="J578" s="9"/>
    </row>
    <row r="579" spans="7:10" x14ac:dyDescent="0.35">
      <c r="G579" s="9"/>
      <c r="H579" s="9"/>
      <c r="I579" s="9"/>
      <c r="J579" s="9"/>
    </row>
    <row r="580" spans="7:10" x14ac:dyDescent="0.35">
      <c r="G580" s="9"/>
      <c r="H580" s="9"/>
      <c r="I580" s="9"/>
      <c r="J580" s="9"/>
    </row>
    <row r="581" spans="7:10" x14ac:dyDescent="0.35">
      <c r="G581" s="9"/>
      <c r="H581" s="9"/>
      <c r="I581" s="9"/>
      <c r="J581" s="9"/>
    </row>
  </sheetData>
  <mergeCells count="8">
    <mergeCell ref="A58:J59"/>
    <mergeCell ref="A60:J61"/>
    <mergeCell ref="K6:X6"/>
    <mergeCell ref="D23:J23"/>
    <mergeCell ref="D6:J6"/>
    <mergeCell ref="D40:J40"/>
    <mergeCell ref="M23:Q23"/>
    <mergeCell ref="R23:V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M1242"/>
  <sheetViews>
    <sheetView zoomScaleNormal="100" workbookViewId="0">
      <pane ySplit="5" topLeftCell="A42" activePane="bottomLeft" state="frozen"/>
      <selection pane="bottomLeft" activeCell="A2" sqref="A2"/>
    </sheetView>
  </sheetViews>
  <sheetFormatPr defaultColWidth="9.1796875" defaultRowHeight="14.5" x14ac:dyDescent="0.35"/>
  <cols>
    <col min="1" max="1" width="19.453125" style="1" bestFit="1" customWidth="1"/>
    <col min="2" max="2" width="21.1796875" style="1" bestFit="1" customWidth="1"/>
    <col min="3" max="3" width="28.54296875" style="1" customWidth="1"/>
    <col min="4" max="4" width="15.7265625" style="38" customWidth="1"/>
    <col min="5" max="5" width="15.54296875" style="38" bestFit="1" customWidth="1"/>
    <col min="6" max="6" width="20.81640625" style="1" bestFit="1" customWidth="1"/>
    <col min="7" max="7" width="53.1796875" style="1" customWidth="1"/>
    <col min="8" max="8" width="16.453125" style="1" customWidth="1"/>
    <col min="9" max="9" width="16.453125" style="67" customWidth="1"/>
    <col min="10" max="10" width="16.1796875" style="4" bestFit="1" customWidth="1"/>
    <col min="11" max="11" width="14.26953125" style="39" customWidth="1"/>
    <col min="12" max="12" width="11.453125" style="37" customWidth="1"/>
    <col min="13" max="13" width="35.7265625" style="71" customWidth="1"/>
    <col min="14" max="16384" width="9.1796875" style="48"/>
  </cols>
  <sheetData>
    <row r="1" spans="1:13" ht="19" x14ac:dyDescent="0.35">
      <c r="A1" s="105" t="s">
        <v>300</v>
      </c>
      <c r="G1" s="40"/>
      <c r="H1" s="41"/>
      <c r="I1" s="69"/>
    </row>
    <row r="2" spans="1:13" x14ac:dyDescent="0.35">
      <c r="A2" s="63" t="s">
        <v>299</v>
      </c>
      <c r="B2" s="63"/>
      <c r="C2" s="63"/>
      <c r="D2" s="68"/>
      <c r="E2" s="68"/>
      <c r="F2" s="63"/>
      <c r="G2" s="64"/>
      <c r="H2" s="65"/>
      <c r="I2" s="70"/>
    </row>
    <row r="3" spans="1:13" ht="34.5" customHeight="1" x14ac:dyDescent="0.35">
      <c r="A3" s="81"/>
      <c r="B3" s="81"/>
      <c r="C3" s="81"/>
      <c r="D3" s="81"/>
      <c r="E3" s="81"/>
      <c r="F3" s="81"/>
      <c r="G3" s="81"/>
    </row>
    <row r="4" spans="1:13" ht="15" thickBot="1" x14ac:dyDescent="0.4"/>
    <row r="5" spans="1:13" s="1" customFormat="1" ht="26" x14ac:dyDescent="0.35">
      <c r="A5" s="106" t="s">
        <v>0</v>
      </c>
      <c r="B5" s="107" t="s">
        <v>12</v>
      </c>
      <c r="C5" s="107" t="s">
        <v>15</v>
      </c>
      <c r="D5" s="108" t="s">
        <v>6</v>
      </c>
      <c r="E5" s="108" t="s">
        <v>14</v>
      </c>
      <c r="F5" s="107" t="s">
        <v>23</v>
      </c>
      <c r="G5" s="107" t="s">
        <v>1</v>
      </c>
      <c r="H5" s="107" t="s">
        <v>16</v>
      </c>
      <c r="I5" s="108" t="s">
        <v>295</v>
      </c>
      <c r="J5" s="109" t="s">
        <v>22</v>
      </c>
      <c r="K5" s="107" t="s">
        <v>13</v>
      </c>
      <c r="L5" s="110" t="s">
        <v>55</v>
      </c>
      <c r="M5" s="111" t="s">
        <v>296</v>
      </c>
    </row>
    <row r="6" spans="1:13" x14ac:dyDescent="0.35">
      <c r="A6" s="74" t="s">
        <v>32</v>
      </c>
      <c r="B6" s="74" t="s">
        <v>301</v>
      </c>
      <c r="C6" s="75" t="s">
        <v>302</v>
      </c>
      <c r="D6" s="76">
        <v>39932</v>
      </c>
      <c r="E6" s="76">
        <v>38708</v>
      </c>
      <c r="F6" s="75" t="s">
        <v>303</v>
      </c>
      <c r="G6" s="74" t="s">
        <v>304</v>
      </c>
      <c r="H6" s="74" t="s">
        <v>305</v>
      </c>
      <c r="I6" s="77">
        <v>45016</v>
      </c>
      <c r="J6" s="78">
        <v>6172.41</v>
      </c>
      <c r="K6" s="66"/>
      <c r="L6" s="72">
        <f>COUNTIFS($B$1:B6,B6)</f>
        <v>1</v>
      </c>
      <c r="M6" s="72"/>
    </row>
    <row r="7" spans="1:13" x14ac:dyDescent="0.35">
      <c r="A7" s="74" t="s">
        <v>32</v>
      </c>
      <c r="B7" s="74" t="s">
        <v>172</v>
      </c>
      <c r="C7" s="75" t="s">
        <v>306</v>
      </c>
      <c r="D7" s="76">
        <v>37553</v>
      </c>
      <c r="E7" s="76">
        <v>39372</v>
      </c>
      <c r="F7" s="75" t="s">
        <v>303</v>
      </c>
      <c r="G7" s="74" t="s">
        <v>307</v>
      </c>
      <c r="H7" s="74" t="s">
        <v>305</v>
      </c>
      <c r="I7" s="77">
        <v>45016</v>
      </c>
      <c r="J7" s="78">
        <v>937199.78</v>
      </c>
      <c r="K7" s="66"/>
      <c r="L7" s="72">
        <f>COUNTIFS($B$1:B7,B7)</f>
        <v>1</v>
      </c>
      <c r="M7" s="72"/>
    </row>
    <row r="8" spans="1:13" x14ac:dyDescent="0.35">
      <c r="A8" s="74" t="s">
        <v>32</v>
      </c>
      <c r="B8" s="74" t="s">
        <v>172</v>
      </c>
      <c r="C8" s="75" t="s">
        <v>306</v>
      </c>
      <c r="D8" s="76">
        <v>37553</v>
      </c>
      <c r="E8" s="76">
        <v>39372</v>
      </c>
      <c r="F8" s="75" t="s">
        <v>303</v>
      </c>
      <c r="G8" s="74" t="s">
        <v>308</v>
      </c>
      <c r="H8" s="74" t="s">
        <v>305</v>
      </c>
      <c r="I8" s="77">
        <v>45016</v>
      </c>
      <c r="J8" s="78">
        <v>807796.38</v>
      </c>
      <c r="K8" s="66"/>
      <c r="L8" s="72">
        <f>COUNTIFS($B$1:B8,B8)</f>
        <v>2</v>
      </c>
      <c r="M8" s="72"/>
    </row>
    <row r="9" spans="1:13" x14ac:dyDescent="0.35">
      <c r="A9" s="74" t="s">
        <v>32</v>
      </c>
      <c r="B9" s="74" t="s">
        <v>173</v>
      </c>
      <c r="C9" s="75" t="s">
        <v>309</v>
      </c>
      <c r="D9" s="76">
        <v>38679</v>
      </c>
      <c r="E9" s="76">
        <v>39988</v>
      </c>
      <c r="F9" s="75" t="s">
        <v>310</v>
      </c>
      <c r="G9" s="74" t="s">
        <v>311</v>
      </c>
      <c r="H9" s="74" t="s">
        <v>305</v>
      </c>
      <c r="I9" s="77">
        <v>45016</v>
      </c>
      <c r="J9" s="78">
        <v>458.09</v>
      </c>
      <c r="K9" s="66"/>
      <c r="L9" s="72">
        <f>COUNTIFS($B$1:B9,B9)</f>
        <v>1</v>
      </c>
      <c r="M9" s="72"/>
    </row>
    <row r="10" spans="1:13" x14ac:dyDescent="0.35">
      <c r="A10" s="74" t="s">
        <v>32</v>
      </c>
      <c r="B10" s="74" t="s">
        <v>173</v>
      </c>
      <c r="C10" s="75" t="s">
        <v>309</v>
      </c>
      <c r="D10" s="76">
        <v>38679</v>
      </c>
      <c r="E10" s="76">
        <v>39988</v>
      </c>
      <c r="F10" s="75" t="s">
        <v>310</v>
      </c>
      <c r="G10" s="74" t="s">
        <v>193</v>
      </c>
      <c r="H10" s="74" t="s">
        <v>305</v>
      </c>
      <c r="I10" s="77">
        <v>45016</v>
      </c>
      <c r="J10" s="78">
        <v>129584.14</v>
      </c>
      <c r="K10" s="66"/>
      <c r="L10" s="72">
        <f>COUNTIFS($B$1:B10,B10)</f>
        <v>2</v>
      </c>
      <c r="M10" s="72"/>
    </row>
    <row r="11" spans="1:13" x14ac:dyDescent="0.35">
      <c r="A11" s="74" t="s">
        <v>32</v>
      </c>
      <c r="B11" s="74" t="s">
        <v>312</v>
      </c>
      <c r="C11" s="75" t="s">
        <v>313</v>
      </c>
      <c r="D11" s="76">
        <v>38686</v>
      </c>
      <c r="E11" s="76">
        <v>39140</v>
      </c>
      <c r="F11" s="75" t="s">
        <v>314</v>
      </c>
      <c r="G11" s="74" t="s">
        <v>315</v>
      </c>
      <c r="H11" s="74" t="s">
        <v>305</v>
      </c>
      <c r="I11" s="77">
        <v>45016</v>
      </c>
      <c r="J11" s="78">
        <v>25664.74</v>
      </c>
      <c r="K11" s="66"/>
      <c r="L11" s="72">
        <f>COUNTIFS($B$1:B11,B11)</f>
        <v>1</v>
      </c>
      <c r="M11" s="72"/>
    </row>
    <row r="12" spans="1:13" x14ac:dyDescent="0.35">
      <c r="A12" s="74" t="s">
        <v>32</v>
      </c>
      <c r="B12" s="74" t="s">
        <v>316</v>
      </c>
      <c r="C12" s="75" t="s">
        <v>317</v>
      </c>
      <c r="D12" s="76">
        <v>40343</v>
      </c>
      <c r="E12" s="76">
        <v>41508</v>
      </c>
      <c r="F12" s="75" t="s">
        <v>314</v>
      </c>
      <c r="G12" s="74" t="s">
        <v>318</v>
      </c>
      <c r="H12" s="74" t="s">
        <v>305</v>
      </c>
      <c r="I12" s="77">
        <v>45016</v>
      </c>
      <c r="J12" s="78">
        <v>308.13</v>
      </c>
      <c r="K12" s="66"/>
      <c r="L12" s="72">
        <f>COUNTIFS($B$1:B12,B12)</f>
        <v>1</v>
      </c>
      <c r="M12" s="72"/>
    </row>
    <row r="13" spans="1:13" x14ac:dyDescent="0.35">
      <c r="A13" s="74" t="s">
        <v>32</v>
      </c>
      <c r="B13" s="74" t="s">
        <v>174</v>
      </c>
      <c r="C13" s="75" t="s">
        <v>319</v>
      </c>
      <c r="D13" s="76">
        <v>40935</v>
      </c>
      <c r="E13" s="76">
        <v>41382</v>
      </c>
      <c r="F13" s="75" t="s">
        <v>314</v>
      </c>
      <c r="G13" s="74" t="s">
        <v>320</v>
      </c>
      <c r="H13" s="74" t="s">
        <v>305</v>
      </c>
      <c r="I13" s="77">
        <v>45016</v>
      </c>
      <c r="J13" s="78">
        <v>6960.94</v>
      </c>
      <c r="K13" s="66"/>
      <c r="L13" s="72">
        <f>COUNTIFS($B$1:B13,B13)</f>
        <v>1</v>
      </c>
      <c r="M13" s="72"/>
    </row>
    <row r="14" spans="1:13" x14ac:dyDescent="0.35">
      <c r="A14" s="74" t="s">
        <v>32</v>
      </c>
      <c r="B14" s="74" t="s">
        <v>321</v>
      </c>
      <c r="C14" s="75" t="s">
        <v>322</v>
      </c>
      <c r="D14" s="76">
        <v>41156</v>
      </c>
      <c r="E14" s="76">
        <v>41544</v>
      </c>
      <c r="F14" s="75" t="s">
        <v>314</v>
      </c>
      <c r="G14" s="74" t="s">
        <v>323</v>
      </c>
      <c r="H14" s="74" t="s">
        <v>305</v>
      </c>
      <c r="I14" s="77">
        <v>45016</v>
      </c>
      <c r="J14" s="78">
        <v>607.37</v>
      </c>
      <c r="K14" s="66"/>
      <c r="L14" s="72">
        <f>COUNTIFS($B$1:B14,B14)</f>
        <v>1</v>
      </c>
      <c r="M14" s="72"/>
    </row>
    <row r="15" spans="1:13" x14ac:dyDescent="0.35">
      <c r="A15" s="74" t="s">
        <v>32</v>
      </c>
      <c r="B15" s="74" t="s">
        <v>59</v>
      </c>
      <c r="C15" s="75" t="s">
        <v>324</v>
      </c>
      <c r="D15" s="76">
        <v>41311</v>
      </c>
      <c r="E15" s="76">
        <v>41569</v>
      </c>
      <c r="F15" s="75" t="s">
        <v>314</v>
      </c>
      <c r="G15" s="74" t="s">
        <v>325</v>
      </c>
      <c r="H15" s="74" t="s">
        <v>305</v>
      </c>
      <c r="I15" s="77">
        <v>45016</v>
      </c>
      <c r="J15" s="78">
        <v>1574.32</v>
      </c>
      <c r="K15" s="66"/>
      <c r="L15" s="72">
        <f>COUNTIFS($B$1:B15,B15)</f>
        <v>1</v>
      </c>
      <c r="M15" s="72"/>
    </row>
    <row r="16" spans="1:13" x14ac:dyDescent="0.35">
      <c r="A16" s="74" t="s">
        <v>32</v>
      </c>
      <c r="B16" s="74" t="s">
        <v>63</v>
      </c>
      <c r="C16" s="75" t="s">
        <v>326</v>
      </c>
      <c r="D16" s="76">
        <v>41478</v>
      </c>
      <c r="E16" s="76">
        <v>42009</v>
      </c>
      <c r="F16" s="75" t="s">
        <v>314</v>
      </c>
      <c r="G16" s="74" t="s">
        <v>327</v>
      </c>
      <c r="H16" s="74" t="s">
        <v>305</v>
      </c>
      <c r="I16" s="77">
        <v>45016</v>
      </c>
      <c r="J16" s="78">
        <v>222.24</v>
      </c>
      <c r="K16" s="66"/>
      <c r="L16" s="72">
        <f>COUNTIFS($B$1:B16,B16)</f>
        <v>1</v>
      </c>
      <c r="M16" s="72"/>
    </row>
    <row r="17" spans="1:13" x14ac:dyDescent="0.35">
      <c r="A17" s="74" t="s">
        <v>32</v>
      </c>
      <c r="B17" s="74" t="s">
        <v>63</v>
      </c>
      <c r="C17" s="75" t="s">
        <v>326</v>
      </c>
      <c r="D17" s="76">
        <v>41478</v>
      </c>
      <c r="E17" s="76">
        <v>42009</v>
      </c>
      <c r="F17" s="75" t="s">
        <v>314</v>
      </c>
      <c r="G17" s="74" t="s">
        <v>328</v>
      </c>
      <c r="H17" s="74" t="s">
        <v>305</v>
      </c>
      <c r="I17" s="77">
        <v>45016</v>
      </c>
      <c r="J17" s="78">
        <v>422.54</v>
      </c>
      <c r="K17" s="66"/>
      <c r="L17" s="72">
        <f>COUNTIFS($B$1:B17,B17)</f>
        <v>2</v>
      </c>
      <c r="M17" s="72"/>
    </row>
    <row r="18" spans="1:13" x14ac:dyDescent="0.35">
      <c r="A18" s="74" t="s">
        <v>32</v>
      </c>
      <c r="B18" s="74" t="s">
        <v>63</v>
      </c>
      <c r="C18" s="75" t="s">
        <v>326</v>
      </c>
      <c r="D18" s="76">
        <v>41478</v>
      </c>
      <c r="E18" s="76">
        <v>42009</v>
      </c>
      <c r="F18" s="75" t="s">
        <v>314</v>
      </c>
      <c r="G18" s="74" t="s">
        <v>329</v>
      </c>
      <c r="H18" s="74" t="s">
        <v>305</v>
      </c>
      <c r="I18" s="77">
        <v>45016</v>
      </c>
      <c r="J18" s="78">
        <v>420.56</v>
      </c>
      <c r="K18" s="66"/>
      <c r="L18" s="72">
        <f>COUNTIFS($B$1:B18,B18)</f>
        <v>3</v>
      </c>
      <c r="M18" s="72"/>
    </row>
    <row r="19" spans="1:13" x14ac:dyDescent="0.35">
      <c r="A19" s="74" t="s">
        <v>32</v>
      </c>
      <c r="B19" s="74" t="s">
        <v>63</v>
      </c>
      <c r="C19" s="75" t="s">
        <v>128</v>
      </c>
      <c r="D19" s="76">
        <v>41478</v>
      </c>
      <c r="E19" s="76">
        <v>42009</v>
      </c>
      <c r="F19" s="75" t="s">
        <v>314</v>
      </c>
      <c r="G19" s="74" t="s">
        <v>330</v>
      </c>
      <c r="H19" s="74" t="s">
        <v>305</v>
      </c>
      <c r="I19" s="77">
        <v>44826</v>
      </c>
      <c r="J19" s="78">
        <v>698</v>
      </c>
      <c r="K19" s="66"/>
      <c r="L19" s="72">
        <f>COUNTIFS($B$1:B19,B19)</f>
        <v>4</v>
      </c>
      <c r="M19" s="72"/>
    </row>
    <row r="20" spans="1:13" x14ac:dyDescent="0.35">
      <c r="A20" s="74" t="s">
        <v>32</v>
      </c>
      <c r="B20" s="74" t="s">
        <v>331</v>
      </c>
      <c r="C20" s="75" t="s">
        <v>332</v>
      </c>
      <c r="D20" s="76">
        <v>41359</v>
      </c>
      <c r="E20" s="76">
        <v>41465</v>
      </c>
      <c r="F20" s="75" t="s">
        <v>314</v>
      </c>
      <c r="G20" s="74" t="s">
        <v>333</v>
      </c>
      <c r="H20" s="74" t="s">
        <v>305</v>
      </c>
      <c r="I20" s="77">
        <v>45016</v>
      </c>
      <c r="J20" s="78">
        <v>432.41</v>
      </c>
      <c r="K20" s="66"/>
      <c r="L20" s="72">
        <f>COUNTIFS($B$1:B20,B20)</f>
        <v>1</v>
      </c>
      <c r="M20" s="72"/>
    </row>
    <row r="21" spans="1:13" x14ac:dyDescent="0.35">
      <c r="A21" s="74" t="s">
        <v>32</v>
      </c>
      <c r="B21" s="74" t="s">
        <v>331</v>
      </c>
      <c r="C21" s="75" t="s">
        <v>332</v>
      </c>
      <c r="D21" s="76">
        <v>41359</v>
      </c>
      <c r="E21" s="76">
        <v>41465</v>
      </c>
      <c r="F21" s="75" t="s">
        <v>314</v>
      </c>
      <c r="G21" s="74" t="s">
        <v>334</v>
      </c>
      <c r="H21" s="74" t="s">
        <v>305</v>
      </c>
      <c r="I21" s="77">
        <v>45016</v>
      </c>
      <c r="J21" s="78">
        <v>1445.11</v>
      </c>
      <c r="K21" s="66"/>
      <c r="L21" s="72">
        <f>COUNTIFS($B$1:B21,B21)</f>
        <v>2</v>
      </c>
      <c r="M21" s="72"/>
    </row>
    <row r="22" spans="1:13" x14ac:dyDescent="0.35">
      <c r="A22" s="74" t="s">
        <v>32</v>
      </c>
      <c r="B22" s="74" t="s">
        <v>331</v>
      </c>
      <c r="C22" s="75" t="s">
        <v>332</v>
      </c>
      <c r="D22" s="76">
        <v>41359</v>
      </c>
      <c r="E22" s="76">
        <v>41465</v>
      </c>
      <c r="F22" s="75" t="s">
        <v>314</v>
      </c>
      <c r="G22" s="74" t="s">
        <v>335</v>
      </c>
      <c r="H22" s="74" t="s">
        <v>305</v>
      </c>
      <c r="I22" s="77">
        <v>45016</v>
      </c>
      <c r="J22" s="78">
        <v>247.22</v>
      </c>
      <c r="K22" s="66"/>
      <c r="L22" s="72">
        <f>COUNTIFS($B$1:B22,B22)</f>
        <v>3</v>
      </c>
      <c r="M22" s="72"/>
    </row>
    <row r="23" spans="1:13" x14ac:dyDescent="0.35">
      <c r="A23" s="74" t="s">
        <v>32</v>
      </c>
      <c r="B23" s="74" t="s">
        <v>336</v>
      </c>
      <c r="C23" s="75" t="s">
        <v>337</v>
      </c>
      <c r="D23" s="76">
        <v>41715</v>
      </c>
      <c r="E23" s="76">
        <v>41982</v>
      </c>
      <c r="F23" s="75" t="s">
        <v>303</v>
      </c>
      <c r="G23" s="74" t="s">
        <v>338</v>
      </c>
      <c r="H23" s="74" t="s">
        <v>305</v>
      </c>
      <c r="I23" s="77">
        <v>45016</v>
      </c>
      <c r="J23" s="78">
        <v>93573.51</v>
      </c>
      <c r="K23" s="66"/>
      <c r="L23" s="72">
        <f>COUNTIFS($B$1:B23,B23)</f>
        <v>1</v>
      </c>
      <c r="M23" s="72"/>
    </row>
    <row r="24" spans="1:13" x14ac:dyDescent="0.35">
      <c r="A24" s="74" t="s">
        <v>32</v>
      </c>
      <c r="B24" s="74" t="s">
        <v>60</v>
      </c>
      <c r="C24" s="75" t="s">
        <v>129</v>
      </c>
      <c r="D24" s="76">
        <v>41739</v>
      </c>
      <c r="E24" s="76">
        <v>41995</v>
      </c>
      <c r="F24" s="75" t="s">
        <v>303</v>
      </c>
      <c r="G24" s="74" t="s">
        <v>339</v>
      </c>
      <c r="H24" s="74" t="s">
        <v>305</v>
      </c>
      <c r="I24" s="77">
        <v>45016</v>
      </c>
      <c r="J24" s="78">
        <v>25228.42</v>
      </c>
      <c r="K24" s="66"/>
      <c r="L24" s="72">
        <f>COUNTIFS($B$1:B24,B24)</f>
        <v>1</v>
      </c>
      <c r="M24" s="72"/>
    </row>
    <row r="25" spans="1:13" x14ac:dyDescent="0.35">
      <c r="A25" s="74" t="s">
        <v>32</v>
      </c>
      <c r="B25" s="74" t="s">
        <v>61</v>
      </c>
      <c r="C25" s="75" t="s">
        <v>130</v>
      </c>
      <c r="D25" s="76">
        <v>41823</v>
      </c>
      <c r="E25" s="76">
        <v>42276</v>
      </c>
      <c r="F25" s="75" t="s">
        <v>314</v>
      </c>
      <c r="G25" s="74" t="s">
        <v>340</v>
      </c>
      <c r="H25" s="74" t="s">
        <v>305</v>
      </c>
      <c r="I25" s="77">
        <v>45016</v>
      </c>
      <c r="J25" s="78">
        <v>368</v>
      </c>
      <c r="K25" s="66"/>
      <c r="L25" s="72">
        <f>COUNTIFS($B$1:B25,B25)</f>
        <v>1</v>
      </c>
      <c r="M25" s="72"/>
    </row>
    <row r="26" spans="1:13" x14ac:dyDescent="0.35">
      <c r="A26" s="74" t="s">
        <v>32</v>
      </c>
      <c r="B26" s="74" t="s">
        <v>61</v>
      </c>
      <c r="C26" s="75" t="s">
        <v>130</v>
      </c>
      <c r="D26" s="76">
        <v>41823</v>
      </c>
      <c r="E26" s="76">
        <v>42276</v>
      </c>
      <c r="F26" s="75" t="s">
        <v>314</v>
      </c>
      <c r="G26" s="74" t="s">
        <v>341</v>
      </c>
      <c r="H26" s="74" t="s">
        <v>305</v>
      </c>
      <c r="I26" s="77">
        <v>45016</v>
      </c>
      <c r="J26" s="78">
        <v>1739.79</v>
      </c>
      <c r="K26" s="66"/>
      <c r="L26" s="72">
        <f>COUNTIFS($B$1:B26,B26)</f>
        <v>2</v>
      </c>
      <c r="M26" s="72"/>
    </row>
    <row r="27" spans="1:13" x14ac:dyDescent="0.35">
      <c r="A27" s="74" t="s">
        <v>32</v>
      </c>
      <c r="B27" s="74" t="s">
        <v>61</v>
      </c>
      <c r="C27" s="75" t="s">
        <v>130</v>
      </c>
      <c r="D27" s="76">
        <v>41823</v>
      </c>
      <c r="E27" s="76">
        <v>42276</v>
      </c>
      <c r="F27" s="75" t="s">
        <v>303</v>
      </c>
      <c r="G27" s="74" t="s">
        <v>194</v>
      </c>
      <c r="H27" s="74" t="s">
        <v>305</v>
      </c>
      <c r="I27" s="77">
        <v>45016</v>
      </c>
      <c r="J27" s="78">
        <v>58807.74</v>
      </c>
      <c r="K27" s="66"/>
      <c r="L27" s="72">
        <f>COUNTIFS($B$1:B27,B27)</f>
        <v>3</v>
      </c>
      <c r="M27" s="72"/>
    </row>
    <row r="28" spans="1:13" x14ac:dyDescent="0.35">
      <c r="A28" s="74" t="s">
        <v>32</v>
      </c>
      <c r="B28" s="74" t="s">
        <v>145</v>
      </c>
      <c r="C28" s="75" t="s">
        <v>245</v>
      </c>
      <c r="D28" s="76">
        <v>41960</v>
      </c>
      <c r="E28" s="76">
        <v>42438</v>
      </c>
      <c r="F28" s="75" t="s">
        <v>314</v>
      </c>
      <c r="G28" s="74" t="s">
        <v>342</v>
      </c>
      <c r="H28" s="74" t="s">
        <v>343</v>
      </c>
      <c r="I28" s="77">
        <v>44943</v>
      </c>
      <c r="J28" s="78">
        <v>963.95</v>
      </c>
      <c r="K28" s="66"/>
      <c r="L28" s="72">
        <f>COUNTIFS($B$1:B28,B28)</f>
        <v>1</v>
      </c>
      <c r="M28" s="72"/>
    </row>
    <row r="29" spans="1:13" x14ac:dyDescent="0.35">
      <c r="A29" s="74" t="s">
        <v>32</v>
      </c>
      <c r="B29" s="74" t="s">
        <v>145</v>
      </c>
      <c r="C29" s="75" t="s">
        <v>245</v>
      </c>
      <c r="D29" s="76">
        <v>41960</v>
      </c>
      <c r="E29" s="76">
        <v>42438</v>
      </c>
      <c r="F29" s="75" t="s">
        <v>314</v>
      </c>
      <c r="G29" s="74" t="s">
        <v>344</v>
      </c>
      <c r="H29" s="74" t="s">
        <v>343</v>
      </c>
      <c r="I29" s="77">
        <v>44943</v>
      </c>
      <c r="J29" s="78">
        <v>5963.9</v>
      </c>
      <c r="K29" s="66"/>
      <c r="L29" s="72">
        <f>COUNTIFS($B$1:B29,B29)</f>
        <v>2</v>
      </c>
      <c r="M29" s="72"/>
    </row>
    <row r="30" spans="1:13" x14ac:dyDescent="0.35">
      <c r="A30" s="74" t="s">
        <v>32</v>
      </c>
      <c r="B30" s="74" t="s">
        <v>145</v>
      </c>
      <c r="C30" s="75" t="s">
        <v>245</v>
      </c>
      <c r="D30" s="76">
        <v>41960</v>
      </c>
      <c r="E30" s="76">
        <v>42438</v>
      </c>
      <c r="F30" s="75" t="s">
        <v>303</v>
      </c>
      <c r="G30" s="74" t="s">
        <v>345</v>
      </c>
      <c r="H30" s="74" t="s">
        <v>343</v>
      </c>
      <c r="I30" s="77">
        <v>44943</v>
      </c>
      <c r="J30" s="78">
        <v>64617.22</v>
      </c>
      <c r="K30" s="66"/>
      <c r="L30" s="72">
        <f>COUNTIFS($B$1:B30,B30)</f>
        <v>3</v>
      </c>
      <c r="M30" s="72"/>
    </row>
    <row r="31" spans="1:13" x14ac:dyDescent="0.35">
      <c r="A31" s="74" t="s">
        <v>32</v>
      </c>
      <c r="B31" s="74" t="s">
        <v>145</v>
      </c>
      <c r="C31" s="75" t="s">
        <v>245</v>
      </c>
      <c r="D31" s="76">
        <v>41960</v>
      </c>
      <c r="E31" s="76">
        <v>42438</v>
      </c>
      <c r="F31" s="75" t="s">
        <v>303</v>
      </c>
      <c r="G31" s="74" t="s">
        <v>346</v>
      </c>
      <c r="H31" s="74" t="s">
        <v>343</v>
      </c>
      <c r="I31" s="77">
        <v>44943</v>
      </c>
      <c r="J31" s="78">
        <v>64585.48</v>
      </c>
      <c r="K31" s="66"/>
      <c r="L31" s="72">
        <f>COUNTIFS($B$1:B31,B31)</f>
        <v>4</v>
      </c>
      <c r="M31" s="72"/>
    </row>
    <row r="32" spans="1:13" x14ac:dyDescent="0.35">
      <c r="A32" s="74" t="s">
        <v>32</v>
      </c>
      <c r="B32" s="74" t="s">
        <v>145</v>
      </c>
      <c r="C32" s="75" t="s">
        <v>245</v>
      </c>
      <c r="D32" s="76">
        <v>41960</v>
      </c>
      <c r="E32" s="76">
        <v>42438</v>
      </c>
      <c r="F32" s="75" t="s">
        <v>310</v>
      </c>
      <c r="G32" s="74" t="s">
        <v>347</v>
      </c>
      <c r="H32" s="74" t="s">
        <v>343</v>
      </c>
      <c r="I32" s="77">
        <v>44943</v>
      </c>
      <c r="J32" s="78">
        <v>2170.7800000000002</v>
      </c>
      <c r="K32" s="66"/>
      <c r="L32" s="72">
        <f>COUNTIFS($B$1:B32,B32)</f>
        <v>5</v>
      </c>
      <c r="M32" s="72"/>
    </row>
    <row r="33" spans="1:13" x14ac:dyDescent="0.35">
      <c r="A33" s="74" t="s">
        <v>32</v>
      </c>
      <c r="B33" s="74" t="s">
        <v>145</v>
      </c>
      <c r="C33" s="75" t="s">
        <v>245</v>
      </c>
      <c r="D33" s="76">
        <v>41960</v>
      </c>
      <c r="E33" s="76">
        <v>42438</v>
      </c>
      <c r="F33" s="75" t="s">
        <v>314</v>
      </c>
      <c r="G33" s="74" t="s">
        <v>348</v>
      </c>
      <c r="H33" s="74" t="s">
        <v>343</v>
      </c>
      <c r="I33" s="77">
        <v>44943</v>
      </c>
      <c r="J33" s="78">
        <v>1451.38</v>
      </c>
      <c r="K33" s="66"/>
      <c r="L33" s="72">
        <f>COUNTIFS($B$1:B33,B33)</f>
        <v>6</v>
      </c>
      <c r="M33" s="72"/>
    </row>
    <row r="34" spans="1:13" x14ac:dyDescent="0.35">
      <c r="A34" s="74" t="s">
        <v>32</v>
      </c>
      <c r="B34" s="74" t="s">
        <v>145</v>
      </c>
      <c r="C34" s="75" t="s">
        <v>245</v>
      </c>
      <c r="D34" s="76">
        <v>41960</v>
      </c>
      <c r="E34" s="76">
        <v>42438</v>
      </c>
      <c r="F34" s="75" t="s">
        <v>303</v>
      </c>
      <c r="G34" s="74" t="s">
        <v>195</v>
      </c>
      <c r="H34" s="74" t="s">
        <v>305</v>
      </c>
      <c r="I34" s="77">
        <v>45016</v>
      </c>
      <c r="J34" s="78">
        <v>58212.58</v>
      </c>
      <c r="K34" s="66"/>
      <c r="L34" s="72">
        <f>COUNTIFS($B$1:B34,B34)</f>
        <v>7</v>
      </c>
      <c r="M34" s="72"/>
    </row>
    <row r="35" spans="1:13" x14ac:dyDescent="0.35">
      <c r="A35" s="74" t="s">
        <v>32</v>
      </c>
      <c r="B35" s="74" t="s">
        <v>62</v>
      </c>
      <c r="C35" s="75" t="s">
        <v>349</v>
      </c>
      <c r="D35" s="76">
        <v>42339</v>
      </c>
      <c r="E35" s="76">
        <v>43112</v>
      </c>
      <c r="F35" s="75" t="s">
        <v>303</v>
      </c>
      <c r="G35" s="74" t="s">
        <v>350</v>
      </c>
      <c r="H35" s="74" t="s">
        <v>305</v>
      </c>
      <c r="I35" s="77">
        <v>45016</v>
      </c>
      <c r="J35" s="78">
        <v>27549.81</v>
      </c>
      <c r="K35" s="66"/>
      <c r="L35" s="72">
        <f>COUNTIFS($B$1:B35,B35)</f>
        <v>1</v>
      </c>
      <c r="M35" s="72"/>
    </row>
    <row r="36" spans="1:13" x14ac:dyDescent="0.35">
      <c r="A36" s="74" t="s">
        <v>32</v>
      </c>
      <c r="B36" s="74" t="s">
        <v>62</v>
      </c>
      <c r="C36" s="75" t="s">
        <v>349</v>
      </c>
      <c r="D36" s="76">
        <v>42339</v>
      </c>
      <c r="E36" s="76">
        <v>43112</v>
      </c>
      <c r="F36" s="75" t="s">
        <v>303</v>
      </c>
      <c r="G36" s="74" t="s">
        <v>351</v>
      </c>
      <c r="H36" s="74" t="s">
        <v>305</v>
      </c>
      <c r="I36" s="77">
        <v>45016</v>
      </c>
      <c r="J36" s="78">
        <v>27489.06</v>
      </c>
      <c r="K36" s="66"/>
      <c r="L36" s="72">
        <f>COUNTIFS($B$1:B36,B36)</f>
        <v>2</v>
      </c>
      <c r="M36" s="72"/>
    </row>
    <row r="37" spans="1:13" x14ac:dyDescent="0.35">
      <c r="A37" s="74" t="s">
        <v>32</v>
      </c>
      <c r="B37" s="74" t="s">
        <v>352</v>
      </c>
      <c r="C37" s="75" t="s">
        <v>353</v>
      </c>
      <c r="D37" s="76">
        <v>42338</v>
      </c>
      <c r="E37" s="76">
        <v>43133</v>
      </c>
      <c r="F37" s="75" t="s">
        <v>314</v>
      </c>
      <c r="G37" s="74" t="s">
        <v>354</v>
      </c>
      <c r="H37" s="74" t="s">
        <v>343</v>
      </c>
      <c r="I37" s="77">
        <v>44859</v>
      </c>
      <c r="J37" s="78">
        <v>482.3</v>
      </c>
      <c r="K37" s="66"/>
      <c r="L37" s="72">
        <f>COUNTIFS($B$1:B37,B37)</f>
        <v>1</v>
      </c>
      <c r="M37" s="72"/>
    </row>
    <row r="38" spans="1:13" x14ac:dyDescent="0.35">
      <c r="A38" s="74" t="s">
        <v>32</v>
      </c>
      <c r="B38" s="74" t="s">
        <v>352</v>
      </c>
      <c r="C38" s="75" t="s">
        <v>353</v>
      </c>
      <c r="D38" s="76">
        <v>42338</v>
      </c>
      <c r="E38" s="76">
        <v>43133</v>
      </c>
      <c r="F38" s="75" t="s">
        <v>314</v>
      </c>
      <c r="G38" s="74" t="s">
        <v>355</v>
      </c>
      <c r="H38" s="74" t="s">
        <v>343</v>
      </c>
      <c r="I38" s="77">
        <v>44859</v>
      </c>
      <c r="J38" s="78">
        <v>802.83</v>
      </c>
      <c r="K38" s="66"/>
      <c r="L38" s="72">
        <f>COUNTIFS($B$1:B38,B38)</f>
        <v>2</v>
      </c>
      <c r="M38" s="72"/>
    </row>
    <row r="39" spans="1:13" x14ac:dyDescent="0.35">
      <c r="A39" s="74" t="s">
        <v>32</v>
      </c>
      <c r="B39" s="74" t="s">
        <v>352</v>
      </c>
      <c r="C39" s="75" t="s">
        <v>353</v>
      </c>
      <c r="D39" s="76">
        <v>42338</v>
      </c>
      <c r="E39" s="76">
        <v>43133</v>
      </c>
      <c r="F39" s="75" t="s">
        <v>314</v>
      </c>
      <c r="G39" s="74" t="s">
        <v>356</v>
      </c>
      <c r="H39" s="74" t="s">
        <v>343</v>
      </c>
      <c r="I39" s="77">
        <v>44859</v>
      </c>
      <c r="J39" s="78">
        <v>672.28</v>
      </c>
      <c r="K39" s="66"/>
      <c r="L39" s="72">
        <f>COUNTIFS($B$1:B39,B39)</f>
        <v>3</v>
      </c>
      <c r="M39" s="72"/>
    </row>
    <row r="40" spans="1:13" x14ac:dyDescent="0.35">
      <c r="A40" s="74" t="s">
        <v>32</v>
      </c>
      <c r="B40" s="74" t="s">
        <v>352</v>
      </c>
      <c r="C40" s="75" t="s">
        <v>353</v>
      </c>
      <c r="D40" s="76">
        <v>42338</v>
      </c>
      <c r="E40" s="76">
        <v>43133</v>
      </c>
      <c r="F40" s="75" t="s">
        <v>314</v>
      </c>
      <c r="G40" s="74" t="s">
        <v>357</v>
      </c>
      <c r="H40" s="74" t="s">
        <v>343</v>
      </c>
      <c r="I40" s="77">
        <v>44859</v>
      </c>
      <c r="J40" s="78">
        <v>1119.0899999999999</v>
      </c>
      <c r="K40" s="66"/>
      <c r="L40" s="72">
        <f>COUNTIFS($B$1:B40,B40)</f>
        <v>4</v>
      </c>
      <c r="M40" s="72"/>
    </row>
    <row r="41" spans="1:13" x14ac:dyDescent="0.35">
      <c r="A41" s="74" t="s">
        <v>32</v>
      </c>
      <c r="B41" s="74" t="s">
        <v>352</v>
      </c>
      <c r="C41" s="75" t="s">
        <v>353</v>
      </c>
      <c r="D41" s="76">
        <v>42338</v>
      </c>
      <c r="E41" s="76">
        <v>43133</v>
      </c>
      <c r="F41" s="75" t="s">
        <v>303</v>
      </c>
      <c r="G41" s="74" t="s">
        <v>358</v>
      </c>
      <c r="H41" s="74" t="s">
        <v>343</v>
      </c>
      <c r="I41" s="77">
        <v>44859</v>
      </c>
      <c r="J41" s="78">
        <v>37395</v>
      </c>
      <c r="K41" s="66"/>
      <c r="L41" s="72">
        <f>COUNTIFS($B$1:B41,B41)</f>
        <v>5</v>
      </c>
      <c r="M41" s="72"/>
    </row>
    <row r="42" spans="1:13" x14ac:dyDescent="0.35">
      <c r="A42" s="74" t="s">
        <v>32</v>
      </c>
      <c r="B42" s="74" t="s">
        <v>352</v>
      </c>
      <c r="C42" s="75" t="s">
        <v>353</v>
      </c>
      <c r="D42" s="76">
        <v>42338</v>
      </c>
      <c r="E42" s="76">
        <v>43133</v>
      </c>
      <c r="F42" s="75" t="s">
        <v>303</v>
      </c>
      <c r="G42" s="74" t="s">
        <v>359</v>
      </c>
      <c r="H42" s="74" t="s">
        <v>343</v>
      </c>
      <c r="I42" s="77">
        <v>44859</v>
      </c>
      <c r="J42" s="78">
        <v>66676.070000000007</v>
      </c>
      <c r="K42" s="66"/>
      <c r="L42" s="72">
        <f>COUNTIFS($B$1:B42,B42)</f>
        <v>6</v>
      </c>
      <c r="M42" s="72"/>
    </row>
    <row r="43" spans="1:13" x14ac:dyDescent="0.35">
      <c r="A43" s="74" t="s">
        <v>32</v>
      </c>
      <c r="B43" s="74" t="s">
        <v>352</v>
      </c>
      <c r="C43" s="75" t="s">
        <v>353</v>
      </c>
      <c r="D43" s="76">
        <v>42338</v>
      </c>
      <c r="E43" s="76">
        <v>43133</v>
      </c>
      <c r="F43" s="75" t="s">
        <v>303</v>
      </c>
      <c r="G43" s="74" t="s">
        <v>360</v>
      </c>
      <c r="H43" s="74" t="s">
        <v>343</v>
      </c>
      <c r="I43" s="77">
        <v>44859</v>
      </c>
      <c r="J43" s="78">
        <v>26550</v>
      </c>
      <c r="K43" s="66"/>
      <c r="L43" s="72">
        <f>COUNTIFS($B$1:B43,B43)</f>
        <v>7</v>
      </c>
      <c r="M43" s="72"/>
    </row>
    <row r="44" spans="1:13" x14ac:dyDescent="0.35">
      <c r="A44" s="74" t="s">
        <v>32</v>
      </c>
      <c r="B44" s="74" t="s">
        <v>352</v>
      </c>
      <c r="C44" s="75" t="s">
        <v>353</v>
      </c>
      <c r="D44" s="76">
        <v>42338</v>
      </c>
      <c r="E44" s="76">
        <v>43133</v>
      </c>
      <c r="F44" s="75" t="s">
        <v>303</v>
      </c>
      <c r="G44" s="74" t="s">
        <v>361</v>
      </c>
      <c r="H44" s="74" t="s">
        <v>343</v>
      </c>
      <c r="I44" s="77">
        <v>44859</v>
      </c>
      <c r="J44" s="78">
        <v>47339.21</v>
      </c>
      <c r="K44" s="66"/>
      <c r="L44" s="72">
        <f>COUNTIFS($B$1:B44,B44)</f>
        <v>8</v>
      </c>
      <c r="M44" s="72"/>
    </row>
    <row r="45" spans="1:13" x14ac:dyDescent="0.35">
      <c r="A45" s="74" t="s">
        <v>32</v>
      </c>
      <c r="B45" s="74" t="s">
        <v>352</v>
      </c>
      <c r="C45" s="75" t="s">
        <v>353</v>
      </c>
      <c r="D45" s="76">
        <v>42338</v>
      </c>
      <c r="E45" s="76">
        <v>43133</v>
      </c>
      <c r="F45" s="75" t="s">
        <v>310</v>
      </c>
      <c r="G45" s="74" t="s">
        <v>362</v>
      </c>
      <c r="H45" s="74" t="s">
        <v>343</v>
      </c>
      <c r="I45" s="77">
        <v>44859</v>
      </c>
      <c r="J45" s="78">
        <v>1096.7</v>
      </c>
      <c r="K45" s="66"/>
      <c r="L45" s="72">
        <f>COUNTIFS($B$1:B45,B45)</f>
        <v>9</v>
      </c>
      <c r="M45" s="72"/>
    </row>
    <row r="46" spans="1:13" x14ac:dyDescent="0.35">
      <c r="A46" s="74" t="s">
        <v>32</v>
      </c>
      <c r="B46" s="74" t="s">
        <v>352</v>
      </c>
      <c r="C46" s="75" t="s">
        <v>353</v>
      </c>
      <c r="D46" s="76">
        <v>42338</v>
      </c>
      <c r="E46" s="76">
        <v>43133</v>
      </c>
      <c r="F46" s="75" t="s">
        <v>310</v>
      </c>
      <c r="G46" s="74" t="s">
        <v>363</v>
      </c>
      <c r="H46" s="74" t="s">
        <v>343</v>
      </c>
      <c r="I46" s="77">
        <v>44859</v>
      </c>
      <c r="J46" s="78">
        <v>658.84</v>
      </c>
      <c r="K46" s="66"/>
      <c r="L46" s="72">
        <f>COUNTIFS($B$1:B46,B46)</f>
        <v>10</v>
      </c>
      <c r="M46" s="72"/>
    </row>
    <row r="47" spans="1:13" x14ac:dyDescent="0.35">
      <c r="A47" s="74" t="s">
        <v>32</v>
      </c>
      <c r="B47" s="74" t="s">
        <v>352</v>
      </c>
      <c r="C47" s="75" t="s">
        <v>353</v>
      </c>
      <c r="D47" s="76">
        <v>42338</v>
      </c>
      <c r="E47" s="76">
        <v>43133</v>
      </c>
      <c r="F47" s="75" t="s">
        <v>314</v>
      </c>
      <c r="G47" s="74" t="s">
        <v>364</v>
      </c>
      <c r="H47" s="74" t="s">
        <v>343</v>
      </c>
      <c r="I47" s="77">
        <v>44859</v>
      </c>
      <c r="J47" s="78">
        <v>376.46</v>
      </c>
      <c r="K47" s="66"/>
      <c r="L47" s="72">
        <f>COUNTIFS($B$1:B47,B47)</f>
        <v>11</v>
      </c>
      <c r="M47" s="72"/>
    </row>
    <row r="48" spans="1:13" x14ac:dyDescent="0.35">
      <c r="A48" s="74" t="s">
        <v>32</v>
      </c>
      <c r="B48" s="74" t="s">
        <v>352</v>
      </c>
      <c r="C48" s="75" t="s">
        <v>353</v>
      </c>
      <c r="D48" s="76">
        <v>42338</v>
      </c>
      <c r="E48" s="76">
        <v>43133</v>
      </c>
      <c r="F48" s="75" t="s">
        <v>314</v>
      </c>
      <c r="G48" s="74" t="s">
        <v>365</v>
      </c>
      <c r="H48" s="74" t="s">
        <v>343</v>
      </c>
      <c r="I48" s="77">
        <v>44859</v>
      </c>
      <c r="J48" s="78">
        <v>626.65</v>
      </c>
      <c r="K48" s="66"/>
      <c r="L48" s="72">
        <f>COUNTIFS($B$1:B48,B48)</f>
        <v>12</v>
      </c>
      <c r="M48" s="72"/>
    </row>
    <row r="49" spans="1:13" x14ac:dyDescent="0.35">
      <c r="A49" s="74" t="s">
        <v>32</v>
      </c>
      <c r="B49" s="74" t="s">
        <v>352</v>
      </c>
      <c r="C49" s="75" t="s">
        <v>366</v>
      </c>
      <c r="D49" s="76">
        <v>42338</v>
      </c>
      <c r="E49" s="76">
        <v>43133</v>
      </c>
      <c r="F49" s="75" t="s">
        <v>303</v>
      </c>
      <c r="G49" s="74" t="s">
        <v>360</v>
      </c>
      <c r="H49" s="74" t="s">
        <v>305</v>
      </c>
      <c r="I49" s="77">
        <v>45016</v>
      </c>
      <c r="J49" s="78">
        <v>26550</v>
      </c>
      <c r="K49" s="66"/>
      <c r="L49" s="72">
        <f>COUNTIFS($B$1:B49,B49)</f>
        <v>13</v>
      </c>
      <c r="M49" s="72"/>
    </row>
    <row r="50" spans="1:13" x14ac:dyDescent="0.35">
      <c r="A50" s="74" t="s">
        <v>32</v>
      </c>
      <c r="B50" s="74" t="s">
        <v>352</v>
      </c>
      <c r="C50" s="75" t="s">
        <v>366</v>
      </c>
      <c r="D50" s="76">
        <v>42338</v>
      </c>
      <c r="E50" s="76">
        <v>43133</v>
      </c>
      <c r="F50" s="75" t="s">
        <v>303</v>
      </c>
      <c r="G50" s="74" t="s">
        <v>361</v>
      </c>
      <c r="H50" s="74" t="s">
        <v>305</v>
      </c>
      <c r="I50" s="77">
        <v>45016</v>
      </c>
      <c r="J50" s="78">
        <v>47339.21</v>
      </c>
      <c r="K50" s="66"/>
      <c r="L50" s="72">
        <f>COUNTIFS($B$1:B50,B50)</f>
        <v>14</v>
      </c>
      <c r="M50" s="72"/>
    </row>
    <row r="51" spans="1:13" x14ac:dyDescent="0.35">
      <c r="A51" s="74" t="s">
        <v>32</v>
      </c>
      <c r="B51" s="74" t="s">
        <v>64</v>
      </c>
      <c r="C51" s="75" t="s">
        <v>367</v>
      </c>
      <c r="D51" s="76">
        <v>42387</v>
      </c>
      <c r="E51" s="76">
        <v>42698</v>
      </c>
      <c r="F51" s="75" t="s">
        <v>303</v>
      </c>
      <c r="G51" s="74" t="s">
        <v>368</v>
      </c>
      <c r="H51" s="74" t="s">
        <v>343</v>
      </c>
      <c r="I51" s="77">
        <v>44978</v>
      </c>
      <c r="J51" s="78">
        <v>37350.589999999997</v>
      </c>
      <c r="K51" s="66"/>
      <c r="L51" s="72">
        <f>COUNTIFS($B$1:B51,B51)</f>
        <v>1</v>
      </c>
      <c r="M51" s="72"/>
    </row>
    <row r="52" spans="1:13" x14ac:dyDescent="0.35">
      <c r="A52" s="74" t="s">
        <v>32</v>
      </c>
      <c r="B52" s="74" t="s">
        <v>64</v>
      </c>
      <c r="C52" s="75" t="s">
        <v>367</v>
      </c>
      <c r="D52" s="76">
        <v>42387</v>
      </c>
      <c r="E52" s="76">
        <v>42698</v>
      </c>
      <c r="F52" s="75" t="s">
        <v>303</v>
      </c>
      <c r="G52" s="74" t="s">
        <v>369</v>
      </c>
      <c r="H52" s="74" t="s">
        <v>343</v>
      </c>
      <c r="I52" s="77">
        <v>44978</v>
      </c>
      <c r="J52" s="78">
        <v>37350.589999999997</v>
      </c>
      <c r="K52" s="66"/>
      <c r="L52" s="72">
        <f>COUNTIFS($B$1:B52,B52)</f>
        <v>2</v>
      </c>
      <c r="M52" s="72"/>
    </row>
    <row r="53" spans="1:13" x14ac:dyDescent="0.35">
      <c r="A53" s="74" t="s">
        <v>32</v>
      </c>
      <c r="B53" s="74" t="s">
        <v>64</v>
      </c>
      <c r="C53" s="75" t="s">
        <v>367</v>
      </c>
      <c r="D53" s="76">
        <v>42387</v>
      </c>
      <c r="E53" s="76">
        <v>42698</v>
      </c>
      <c r="F53" s="75" t="s">
        <v>303</v>
      </c>
      <c r="G53" s="74" t="s">
        <v>368</v>
      </c>
      <c r="H53" s="74" t="s">
        <v>305</v>
      </c>
      <c r="I53" s="77">
        <v>45016</v>
      </c>
      <c r="J53" s="78">
        <v>37350.589999999997</v>
      </c>
      <c r="K53" s="66"/>
      <c r="L53" s="72">
        <f>COUNTIFS($B$1:B53,B53)</f>
        <v>3</v>
      </c>
      <c r="M53" s="72"/>
    </row>
    <row r="54" spans="1:13" x14ac:dyDescent="0.35">
      <c r="A54" s="74" t="s">
        <v>32</v>
      </c>
      <c r="B54" s="74" t="s">
        <v>370</v>
      </c>
      <c r="C54" s="75" t="s">
        <v>371</v>
      </c>
      <c r="D54" s="76">
        <v>42559</v>
      </c>
      <c r="E54" s="76">
        <v>42881</v>
      </c>
      <c r="F54" s="75" t="s">
        <v>314</v>
      </c>
      <c r="G54" s="74" t="s">
        <v>372</v>
      </c>
      <c r="H54" s="74" t="s">
        <v>305</v>
      </c>
      <c r="I54" s="77">
        <v>44839</v>
      </c>
      <c r="J54" s="78">
        <v>1655.44</v>
      </c>
      <c r="K54" s="66"/>
      <c r="L54" s="72">
        <f>COUNTIFS($B$1:B54,B54)</f>
        <v>1</v>
      </c>
      <c r="M54" s="72"/>
    </row>
    <row r="55" spans="1:13" x14ac:dyDescent="0.35">
      <c r="A55" s="74" t="s">
        <v>32</v>
      </c>
      <c r="B55" s="74" t="s">
        <v>373</v>
      </c>
      <c r="C55" s="75" t="s">
        <v>374</v>
      </c>
      <c r="D55" s="76">
        <v>42559</v>
      </c>
      <c r="E55" s="76">
        <v>42899</v>
      </c>
      <c r="F55" s="75" t="s">
        <v>314</v>
      </c>
      <c r="G55" s="74" t="s">
        <v>375</v>
      </c>
      <c r="H55" s="74" t="s">
        <v>305</v>
      </c>
      <c r="I55" s="77">
        <v>44839</v>
      </c>
      <c r="J55" s="78">
        <v>1384.48</v>
      </c>
      <c r="K55" s="66"/>
      <c r="L55" s="72">
        <f>COUNTIFS($B$1:B55,B55)</f>
        <v>1</v>
      </c>
      <c r="M55" s="72"/>
    </row>
    <row r="56" spans="1:13" x14ac:dyDescent="0.35">
      <c r="A56" s="74" t="s">
        <v>32</v>
      </c>
      <c r="B56" s="74" t="s">
        <v>376</v>
      </c>
      <c r="C56" s="75" t="s">
        <v>377</v>
      </c>
      <c r="D56" s="76">
        <v>42590</v>
      </c>
      <c r="E56" s="76">
        <v>42832</v>
      </c>
      <c r="F56" s="75" t="s">
        <v>303</v>
      </c>
      <c r="G56" s="74" t="s">
        <v>378</v>
      </c>
      <c r="H56" s="74" t="s">
        <v>305</v>
      </c>
      <c r="I56" s="77">
        <v>45016</v>
      </c>
      <c r="J56" s="78">
        <v>55162.96</v>
      </c>
      <c r="K56" s="66"/>
      <c r="L56" s="72">
        <f>COUNTIFS($B$1:B56,B56)</f>
        <v>1</v>
      </c>
      <c r="M56" s="72"/>
    </row>
    <row r="57" spans="1:13" x14ac:dyDescent="0.35">
      <c r="A57" s="74" t="s">
        <v>32</v>
      </c>
      <c r="B57" s="74" t="s">
        <v>379</v>
      </c>
      <c r="C57" s="75" t="s">
        <v>380</v>
      </c>
      <c r="D57" s="76">
        <v>42646</v>
      </c>
      <c r="E57" s="76">
        <v>42817</v>
      </c>
      <c r="F57" s="75" t="s">
        <v>314</v>
      </c>
      <c r="G57" s="74" t="s">
        <v>381</v>
      </c>
      <c r="H57" s="74" t="s">
        <v>305</v>
      </c>
      <c r="I57" s="77">
        <v>44839</v>
      </c>
      <c r="J57" s="78">
        <v>255.12</v>
      </c>
      <c r="K57" s="66"/>
      <c r="L57" s="72">
        <f>COUNTIFS($B$1:B57,B57)</f>
        <v>1</v>
      </c>
      <c r="M57" s="72"/>
    </row>
    <row r="58" spans="1:13" x14ac:dyDescent="0.35">
      <c r="A58" s="74" t="s">
        <v>32</v>
      </c>
      <c r="B58" s="74" t="s">
        <v>379</v>
      </c>
      <c r="C58" s="75" t="s">
        <v>380</v>
      </c>
      <c r="D58" s="76">
        <v>42646</v>
      </c>
      <c r="E58" s="76">
        <v>42817</v>
      </c>
      <c r="F58" s="75" t="s">
        <v>314</v>
      </c>
      <c r="G58" s="74" t="s">
        <v>382</v>
      </c>
      <c r="H58" s="74" t="s">
        <v>305</v>
      </c>
      <c r="I58" s="77">
        <v>44839</v>
      </c>
      <c r="J58" s="78">
        <v>255.12</v>
      </c>
      <c r="K58" s="66"/>
      <c r="L58" s="72">
        <f>COUNTIFS($B$1:B58,B58)</f>
        <v>2</v>
      </c>
      <c r="M58" s="72"/>
    </row>
    <row r="59" spans="1:13" x14ac:dyDescent="0.35">
      <c r="A59" s="74" t="s">
        <v>32</v>
      </c>
      <c r="B59" s="74" t="s">
        <v>146</v>
      </c>
      <c r="C59" s="75" t="s">
        <v>246</v>
      </c>
      <c r="D59" s="76">
        <v>42704</v>
      </c>
      <c r="E59" s="76">
        <v>43157</v>
      </c>
      <c r="F59" s="75" t="s">
        <v>314</v>
      </c>
      <c r="G59" s="74" t="s">
        <v>197</v>
      </c>
      <c r="H59" s="74" t="s">
        <v>305</v>
      </c>
      <c r="I59" s="77">
        <v>45016</v>
      </c>
      <c r="J59" s="78">
        <v>230.5</v>
      </c>
      <c r="K59" s="66"/>
      <c r="L59" s="72">
        <f>COUNTIFS($B$1:B59,B59)</f>
        <v>1</v>
      </c>
      <c r="M59" s="72"/>
    </row>
    <row r="60" spans="1:13" x14ac:dyDescent="0.35">
      <c r="A60" s="74" t="s">
        <v>32</v>
      </c>
      <c r="B60" s="74" t="s">
        <v>383</v>
      </c>
      <c r="C60" s="75" t="s">
        <v>384</v>
      </c>
      <c r="D60" s="76">
        <v>42725</v>
      </c>
      <c r="E60" s="76">
        <v>42802</v>
      </c>
      <c r="F60" s="75" t="s">
        <v>303</v>
      </c>
      <c r="G60" s="74" t="s">
        <v>385</v>
      </c>
      <c r="H60" s="74" t="s">
        <v>305</v>
      </c>
      <c r="I60" s="77">
        <v>45016</v>
      </c>
      <c r="J60" s="78">
        <v>21434.41</v>
      </c>
      <c r="K60" s="66"/>
      <c r="L60" s="72">
        <f>COUNTIFS($B$1:B60,B60)</f>
        <v>1</v>
      </c>
      <c r="M60" s="72"/>
    </row>
    <row r="61" spans="1:13" x14ac:dyDescent="0.35">
      <c r="A61" s="74" t="s">
        <v>32</v>
      </c>
      <c r="B61" s="74" t="s">
        <v>383</v>
      </c>
      <c r="C61" s="75" t="s">
        <v>384</v>
      </c>
      <c r="D61" s="76">
        <v>42725</v>
      </c>
      <c r="E61" s="76">
        <v>42802</v>
      </c>
      <c r="F61" s="75" t="s">
        <v>303</v>
      </c>
      <c r="G61" s="74" t="s">
        <v>386</v>
      </c>
      <c r="H61" s="74" t="s">
        <v>305</v>
      </c>
      <c r="I61" s="77">
        <v>45016</v>
      </c>
      <c r="J61" s="78">
        <v>21661.87</v>
      </c>
      <c r="K61" s="66"/>
      <c r="L61" s="72">
        <f>COUNTIFS($B$1:B61,B61)</f>
        <v>2</v>
      </c>
      <c r="M61" s="72"/>
    </row>
    <row r="62" spans="1:13" x14ac:dyDescent="0.35">
      <c r="A62" s="74" t="s">
        <v>32</v>
      </c>
      <c r="B62" s="74" t="s">
        <v>147</v>
      </c>
      <c r="C62" s="75" t="s">
        <v>247</v>
      </c>
      <c r="D62" s="76">
        <v>42793</v>
      </c>
      <c r="E62" s="76">
        <v>43222</v>
      </c>
      <c r="F62" s="75" t="s">
        <v>303</v>
      </c>
      <c r="G62" s="74" t="s">
        <v>199</v>
      </c>
      <c r="H62" s="74" t="s">
        <v>305</v>
      </c>
      <c r="I62" s="77">
        <v>45016</v>
      </c>
      <c r="J62" s="78">
        <v>53296.62</v>
      </c>
      <c r="K62" s="66"/>
      <c r="L62" s="72">
        <f>COUNTIFS($B$1:B62,B62)</f>
        <v>1</v>
      </c>
      <c r="M62" s="72"/>
    </row>
    <row r="63" spans="1:13" x14ac:dyDescent="0.35">
      <c r="A63" s="74" t="s">
        <v>32</v>
      </c>
      <c r="B63" s="74" t="s">
        <v>147</v>
      </c>
      <c r="C63" s="75" t="s">
        <v>247</v>
      </c>
      <c r="D63" s="76">
        <v>42793</v>
      </c>
      <c r="E63" s="76">
        <v>43222</v>
      </c>
      <c r="F63" s="75" t="s">
        <v>303</v>
      </c>
      <c r="G63" s="74" t="s">
        <v>198</v>
      </c>
      <c r="H63" s="74" t="s">
        <v>305</v>
      </c>
      <c r="I63" s="77">
        <v>45016</v>
      </c>
      <c r="J63" s="78">
        <v>54503.34</v>
      </c>
      <c r="K63" s="66"/>
      <c r="L63" s="72">
        <f>COUNTIFS($B$1:B63,B63)</f>
        <v>2</v>
      </c>
      <c r="M63" s="72"/>
    </row>
    <row r="64" spans="1:13" x14ac:dyDescent="0.35">
      <c r="A64" s="74" t="s">
        <v>32</v>
      </c>
      <c r="B64" s="74" t="s">
        <v>387</v>
      </c>
      <c r="C64" s="75" t="s">
        <v>388</v>
      </c>
      <c r="D64" s="76">
        <v>43024</v>
      </c>
      <c r="E64" s="76">
        <v>43333</v>
      </c>
      <c r="F64" s="75" t="s">
        <v>314</v>
      </c>
      <c r="G64" s="74" t="s">
        <v>389</v>
      </c>
      <c r="H64" s="74" t="s">
        <v>343</v>
      </c>
      <c r="I64" s="77">
        <v>44852</v>
      </c>
      <c r="J64" s="78">
        <v>1744.9</v>
      </c>
      <c r="K64" s="66"/>
      <c r="L64" s="72">
        <f>COUNTIFS($B$1:B64,B64)</f>
        <v>1</v>
      </c>
      <c r="M64" s="72"/>
    </row>
    <row r="65" spans="1:13" x14ac:dyDescent="0.35">
      <c r="A65" s="74" t="s">
        <v>32</v>
      </c>
      <c r="B65" s="74" t="s">
        <v>390</v>
      </c>
      <c r="C65" s="75" t="s">
        <v>391</v>
      </c>
      <c r="D65" s="76">
        <v>43052</v>
      </c>
      <c r="E65" s="76">
        <v>43810</v>
      </c>
      <c r="F65" s="75" t="s">
        <v>314</v>
      </c>
      <c r="G65" s="74" t="s">
        <v>392</v>
      </c>
      <c r="H65" s="74" t="s">
        <v>343</v>
      </c>
      <c r="I65" s="77">
        <v>44978</v>
      </c>
      <c r="J65" s="78">
        <v>457.99</v>
      </c>
      <c r="K65" s="66"/>
      <c r="L65" s="72">
        <f>COUNTIFS($B$1:B65,B65)</f>
        <v>1</v>
      </c>
      <c r="M65" s="72"/>
    </row>
    <row r="66" spans="1:13" x14ac:dyDescent="0.35">
      <c r="A66" s="74" t="s">
        <v>32</v>
      </c>
      <c r="B66" s="74" t="s">
        <v>390</v>
      </c>
      <c r="C66" s="75" t="s">
        <v>391</v>
      </c>
      <c r="D66" s="76">
        <v>43052</v>
      </c>
      <c r="E66" s="76">
        <v>43810</v>
      </c>
      <c r="F66" s="75" t="s">
        <v>314</v>
      </c>
      <c r="G66" s="74" t="s">
        <v>393</v>
      </c>
      <c r="H66" s="74" t="s">
        <v>343</v>
      </c>
      <c r="I66" s="77">
        <v>44978</v>
      </c>
      <c r="J66" s="78">
        <v>457.99</v>
      </c>
      <c r="K66" s="66"/>
      <c r="L66" s="72">
        <f>COUNTIFS($B$1:B66,B66)</f>
        <v>2</v>
      </c>
      <c r="M66" s="72"/>
    </row>
    <row r="67" spans="1:13" x14ac:dyDescent="0.35">
      <c r="A67" s="74" t="s">
        <v>32</v>
      </c>
      <c r="B67" s="74" t="s">
        <v>394</v>
      </c>
      <c r="C67" s="75" t="s">
        <v>395</v>
      </c>
      <c r="D67" s="76">
        <v>43151</v>
      </c>
      <c r="E67" s="76">
        <v>43560</v>
      </c>
      <c r="F67" s="75" t="s">
        <v>314</v>
      </c>
      <c r="G67" s="74" t="s">
        <v>396</v>
      </c>
      <c r="H67" s="74" t="s">
        <v>343</v>
      </c>
      <c r="I67" s="77">
        <v>44915</v>
      </c>
      <c r="J67" s="78">
        <v>1397.85</v>
      </c>
      <c r="K67" s="66"/>
      <c r="L67" s="72">
        <f>COUNTIFS($B$1:B67,B67)</f>
        <v>1</v>
      </c>
      <c r="M67" s="72"/>
    </row>
    <row r="68" spans="1:13" x14ac:dyDescent="0.35">
      <c r="A68" s="74" t="s">
        <v>32</v>
      </c>
      <c r="B68" s="74" t="s">
        <v>394</v>
      </c>
      <c r="C68" s="75" t="s">
        <v>395</v>
      </c>
      <c r="D68" s="76">
        <v>43151</v>
      </c>
      <c r="E68" s="76">
        <v>43560</v>
      </c>
      <c r="F68" s="75" t="s">
        <v>314</v>
      </c>
      <c r="G68" s="74" t="s">
        <v>397</v>
      </c>
      <c r="H68" s="74" t="s">
        <v>343</v>
      </c>
      <c r="I68" s="77">
        <v>44915</v>
      </c>
      <c r="J68" s="78">
        <v>1397.85</v>
      </c>
      <c r="K68" s="66"/>
      <c r="L68" s="72">
        <f>COUNTIFS($B$1:B68,B68)</f>
        <v>2</v>
      </c>
      <c r="M68" s="72"/>
    </row>
    <row r="69" spans="1:13" x14ac:dyDescent="0.35">
      <c r="A69" s="74" t="s">
        <v>32</v>
      </c>
      <c r="B69" s="74" t="s">
        <v>394</v>
      </c>
      <c r="C69" s="75" t="s">
        <v>395</v>
      </c>
      <c r="D69" s="76">
        <v>43151</v>
      </c>
      <c r="E69" s="76">
        <v>43560</v>
      </c>
      <c r="F69" s="75" t="s">
        <v>303</v>
      </c>
      <c r="G69" s="74" t="s">
        <v>398</v>
      </c>
      <c r="H69" s="74" t="s">
        <v>343</v>
      </c>
      <c r="I69" s="77">
        <v>44915</v>
      </c>
      <c r="J69" s="78">
        <v>88885.11</v>
      </c>
      <c r="K69" s="66"/>
      <c r="L69" s="72">
        <f>COUNTIFS($B$1:B69,B69)</f>
        <v>3</v>
      </c>
      <c r="M69" s="72"/>
    </row>
    <row r="70" spans="1:13" x14ac:dyDescent="0.35">
      <c r="A70" s="74" t="s">
        <v>32</v>
      </c>
      <c r="B70" s="74" t="s">
        <v>394</v>
      </c>
      <c r="C70" s="75" t="s">
        <v>395</v>
      </c>
      <c r="D70" s="76">
        <v>43151</v>
      </c>
      <c r="E70" s="76">
        <v>43560</v>
      </c>
      <c r="F70" s="75" t="s">
        <v>303</v>
      </c>
      <c r="G70" s="74" t="s">
        <v>399</v>
      </c>
      <c r="H70" s="74" t="s">
        <v>343</v>
      </c>
      <c r="I70" s="77">
        <v>44915</v>
      </c>
      <c r="J70" s="78">
        <v>88885.11</v>
      </c>
      <c r="K70" s="66"/>
      <c r="L70" s="72">
        <f>COUNTIFS($B$1:B70,B70)</f>
        <v>4</v>
      </c>
      <c r="M70" s="72"/>
    </row>
    <row r="71" spans="1:13" x14ac:dyDescent="0.35">
      <c r="A71" s="74" t="s">
        <v>32</v>
      </c>
      <c r="B71" s="74" t="s">
        <v>394</v>
      </c>
      <c r="C71" s="75" t="s">
        <v>395</v>
      </c>
      <c r="D71" s="76">
        <v>43151</v>
      </c>
      <c r="E71" s="76">
        <v>43560</v>
      </c>
      <c r="F71" s="75" t="s">
        <v>400</v>
      </c>
      <c r="G71" s="74" t="s">
        <v>401</v>
      </c>
      <c r="H71" s="74" t="s">
        <v>343</v>
      </c>
      <c r="I71" s="77">
        <v>44915</v>
      </c>
      <c r="J71" s="78">
        <v>21663.11</v>
      </c>
      <c r="K71" s="66"/>
      <c r="L71" s="72">
        <f>COUNTIFS($B$1:B71,B71)</f>
        <v>5</v>
      </c>
      <c r="M71" s="72"/>
    </row>
    <row r="72" spans="1:13" x14ac:dyDescent="0.35">
      <c r="A72" s="74" t="s">
        <v>32</v>
      </c>
      <c r="B72" s="74" t="s">
        <v>394</v>
      </c>
      <c r="C72" s="75" t="s">
        <v>395</v>
      </c>
      <c r="D72" s="76">
        <v>43151</v>
      </c>
      <c r="E72" s="76">
        <v>43560</v>
      </c>
      <c r="F72" s="75" t="s">
        <v>303</v>
      </c>
      <c r="G72" s="74" t="s">
        <v>402</v>
      </c>
      <c r="H72" s="74" t="s">
        <v>343</v>
      </c>
      <c r="I72" s="77">
        <v>44915</v>
      </c>
      <c r="J72" s="78">
        <v>110037.11</v>
      </c>
      <c r="K72" s="66"/>
      <c r="L72" s="72">
        <f>COUNTIFS($B$1:B72,B72)</f>
        <v>6</v>
      </c>
      <c r="M72" s="72"/>
    </row>
    <row r="73" spans="1:13" x14ac:dyDescent="0.35">
      <c r="A73" s="74" t="s">
        <v>32</v>
      </c>
      <c r="B73" s="74" t="s">
        <v>394</v>
      </c>
      <c r="C73" s="75" t="s">
        <v>395</v>
      </c>
      <c r="D73" s="76">
        <v>43151</v>
      </c>
      <c r="E73" s="76">
        <v>43560</v>
      </c>
      <c r="F73" s="75" t="s">
        <v>303</v>
      </c>
      <c r="G73" s="74" t="s">
        <v>403</v>
      </c>
      <c r="H73" s="74" t="s">
        <v>343</v>
      </c>
      <c r="I73" s="77">
        <v>44915</v>
      </c>
      <c r="J73" s="78">
        <v>110037.11</v>
      </c>
      <c r="K73" s="66"/>
      <c r="L73" s="72">
        <f>COUNTIFS($B$1:B73,B73)</f>
        <v>7</v>
      </c>
      <c r="M73" s="72"/>
    </row>
    <row r="74" spans="1:13" x14ac:dyDescent="0.35">
      <c r="A74" s="74" t="s">
        <v>32</v>
      </c>
      <c r="B74" s="74" t="s">
        <v>404</v>
      </c>
      <c r="C74" s="75" t="s">
        <v>405</v>
      </c>
      <c r="D74" s="76">
        <v>43221</v>
      </c>
      <c r="E74" s="76">
        <v>43420</v>
      </c>
      <c r="F74" s="75" t="s">
        <v>314</v>
      </c>
      <c r="G74" s="74" t="s">
        <v>406</v>
      </c>
      <c r="H74" s="74" t="s">
        <v>343</v>
      </c>
      <c r="I74" s="77">
        <v>44978</v>
      </c>
      <c r="J74" s="78">
        <v>2019.06</v>
      </c>
      <c r="K74" s="66"/>
      <c r="L74" s="72">
        <f>COUNTIFS($B$1:B74,B74)</f>
        <v>1</v>
      </c>
      <c r="M74" s="72"/>
    </row>
    <row r="75" spans="1:13" x14ac:dyDescent="0.35">
      <c r="A75" s="74" t="s">
        <v>32</v>
      </c>
      <c r="B75" s="74" t="s">
        <v>404</v>
      </c>
      <c r="C75" s="75" t="s">
        <v>405</v>
      </c>
      <c r="D75" s="76">
        <v>43221</v>
      </c>
      <c r="E75" s="76">
        <v>43420</v>
      </c>
      <c r="F75" s="75" t="s">
        <v>314</v>
      </c>
      <c r="G75" s="74" t="s">
        <v>407</v>
      </c>
      <c r="H75" s="74" t="s">
        <v>343</v>
      </c>
      <c r="I75" s="77">
        <v>44978</v>
      </c>
      <c r="J75" s="78">
        <v>2814.01</v>
      </c>
      <c r="K75" s="66"/>
      <c r="L75" s="72">
        <f>COUNTIFS($B$1:B75,B75)</f>
        <v>2</v>
      </c>
      <c r="M75" s="72"/>
    </row>
    <row r="76" spans="1:13" x14ac:dyDescent="0.35">
      <c r="A76" s="74" t="s">
        <v>32</v>
      </c>
      <c r="B76" s="74" t="s">
        <v>404</v>
      </c>
      <c r="C76" s="75" t="s">
        <v>405</v>
      </c>
      <c r="D76" s="76">
        <v>43221</v>
      </c>
      <c r="E76" s="76">
        <v>43420</v>
      </c>
      <c r="F76" s="75" t="s">
        <v>408</v>
      </c>
      <c r="G76" s="74" t="s">
        <v>409</v>
      </c>
      <c r="H76" s="74" t="s">
        <v>343</v>
      </c>
      <c r="I76" s="77">
        <v>44712</v>
      </c>
      <c r="J76" s="78">
        <v>66446.789999999994</v>
      </c>
      <c r="K76" s="66"/>
      <c r="L76" s="72">
        <f>COUNTIFS($B$1:B76,B76)</f>
        <v>3</v>
      </c>
      <c r="M76" s="72"/>
    </row>
    <row r="77" spans="1:13" x14ac:dyDescent="0.35">
      <c r="A77" s="74" t="s">
        <v>32</v>
      </c>
      <c r="B77" s="74" t="s">
        <v>404</v>
      </c>
      <c r="C77" s="75" t="s">
        <v>405</v>
      </c>
      <c r="D77" s="76">
        <v>43221</v>
      </c>
      <c r="E77" s="76">
        <v>43420</v>
      </c>
      <c r="F77" s="75" t="s">
        <v>310</v>
      </c>
      <c r="G77" s="74" t="s">
        <v>410</v>
      </c>
      <c r="H77" s="74" t="s">
        <v>343</v>
      </c>
      <c r="I77" s="77">
        <v>44978</v>
      </c>
      <c r="J77" s="78">
        <v>2757.99</v>
      </c>
      <c r="K77" s="66"/>
      <c r="L77" s="72">
        <f>COUNTIFS($B$1:B77,B77)</f>
        <v>4</v>
      </c>
      <c r="M77" s="72"/>
    </row>
    <row r="78" spans="1:13" x14ac:dyDescent="0.35">
      <c r="A78" s="74" t="s">
        <v>32</v>
      </c>
      <c r="B78" s="74" t="s">
        <v>404</v>
      </c>
      <c r="C78" s="75" t="s">
        <v>405</v>
      </c>
      <c r="D78" s="76">
        <v>43221</v>
      </c>
      <c r="E78" s="76">
        <v>43420</v>
      </c>
      <c r="F78" s="75" t="s">
        <v>314</v>
      </c>
      <c r="G78" s="74" t="s">
        <v>196</v>
      </c>
      <c r="H78" s="74" t="s">
        <v>343</v>
      </c>
      <c r="I78" s="77">
        <v>44978</v>
      </c>
      <c r="J78" s="78">
        <v>1635.59</v>
      </c>
      <c r="K78" s="66"/>
      <c r="L78" s="72">
        <f>COUNTIFS($B$1:B78,B78)</f>
        <v>5</v>
      </c>
      <c r="M78" s="72"/>
    </row>
    <row r="79" spans="1:13" x14ac:dyDescent="0.35">
      <c r="A79" s="74" t="s">
        <v>32</v>
      </c>
      <c r="B79" s="74" t="s">
        <v>148</v>
      </c>
      <c r="C79" s="75" t="s">
        <v>248</v>
      </c>
      <c r="D79" s="76">
        <v>43236</v>
      </c>
      <c r="E79" s="76">
        <v>43734</v>
      </c>
      <c r="F79" s="75" t="s">
        <v>408</v>
      </c>
      <c r="G79" s="74" t="s">
        <v>411</v>
      </c>
      <c r="H79" s="74" t="s">
        <v>343</v>
      </c>
      <c r="I79" s="77">
        <v>44754</v>
      </c>
      <c r="J79" s="78">
        <v>59503.21</v>
      </c>
      <c r="K79" s="66"/>
      <c r="L79" s="72">
        <f>COUNTIFS($B$1:B79,B79)</f>
        <v>1</v>
      </c>
      <c r="M79" s="72"/>
    </row>
    <row r="80" spans="1:13" x14ac:dyDescent="0.35">
      <c r="A80" s="74" t="s">
        <v>32</v>
      </c>
      <c r="B80" s="74" t="s">
        <v>148</v>
      </c>
      <c r="C80" s="75" t="s">
        <v>248</v>
      </c>
      <c r="D80" s="76">
        <v>43236</v>
      </c>
      <c r="E80" s="76">
        <v>43734</v>
      </c>
      <c r="F80" s="75" t="s">
        <v>314</v>
      </c>
      <c r="G80" s="74" t="s">
        <v>412</v>
      </c>
      <c r="H80" s="74" t="s">
        <v>343</v>
      </c>
      <c r="I80" s="77">
        <v>44754</v>
      </c>
      <c r="J80" s="78">
        <v>3917.35</v>
      </c>
      <c r="K80" s="66"/>
      <c r="L80" s="72">
        <f>COUNTIFS($B$1:B80,B80)</f>
        <v>2</v>
      </c>
      <c r="M80" s="72"/>
    </row>
    <row r="81" spans="1:13" x14ac:dyDescent="0.35">
      <c r="A81" s="74" t="s">
        <v>32</v>
      </c>
      <c r="B81" s="74" t="s">
        <v>148</v>
      </c>
      <c r="C81" s="75" t="s">
        <v>248</v>
      </c>
      <c r="D81" s="76">
        <v>43236</v>
      </c>
      <c r="E81" s="76">
        <v>43734</v>
      </c>
      <c r="F81" s="75" t="s">
        <v>314</v>
      </c>
      <c r="G81" s="74" t="s">
        <v>413</v>
      </c>
      <c r="H81" s="74" t="s">
        <v>343</v>
      </c>
      <c r="I81" s="77">
        <v>44831</v>
      </c>
      <c r="J81" s="78">
        <v>4035.64</v>
      </c>
      <c r="K81" s="66"/>
      <c r="L81" s="72">
        <f>COUNTIFS($B$1:B81,B81)</f>
        <v>3</v>
      </c>
      <c r="M81" s="72"/>
    </row>
    <row r="82" spans="1:13" x14ac:dyDescent="0.35">
      <c r="A82" s="74" t="s">
        <v>32</v>
      </c>
      <c r="B82" s="74" t="s">
        <v>148</v>
      </c>
      <c r="C82" s="75" t="s">
        <v>248</v>
      </c>
      <c r="D82" s="76">
        <v>43236</v>
      </c>
      <c r="E82" s="76">
        <v>43734</v>
      </c>
      <c r="F82" s="75" t="s">
        <v>314</v>
      </c>
      <c r="G82" s="74" t="s">
        <v>414</v>
      </c>
      <c r="H82" s="74" t="s">
        <v>343</v>
      </c>
      <c r="I82" s="77">
        <v>44754</v>
      </c>
      <c r="J82" s="78">
        <v>20864.45</v>
      </c>
      <c r="K82" s="66"/>
      <c r="L82" s="72">
        <f>COUNTIFS($B$1:B82,B82)</f>
        <v>4</v>
      </c>
      <c r="M82" s="72"/>
    </row>
    <row r="83" spans="1:13" x14ac:dyDescent="0.35">
      <c r="A83" s="74" t="s">
        <v>32</v>
      </c>
      <c r="B83" s="74" t="s">
        <v>148</v>
      </c>
      <c r="C83" s="75" t="s">
        <v>248</v>
      </c>
      <c r="D83" s="76">
        <v>43236</v>
      </c>
      <c r="E83" s="76">
        <v>43734</v>
      </c>
      <c r="F83" s="75" t="s">
        <v>314</v>
      </c>
      <c r="G83" s="74" t="s">
        <v>415</v>
      </c>
      <c r="H83" s="74" t="s">
        <v>343</v>
      </c>
      <c r="I83" s="77">
        <v>44831</v>
      </c>
      <c r="J83" s="78">
        <v>21494.47</v>
      </c>
      <c r="K83" s="66"/>
      <c r="L83" s="72">
        <f>COUNTIFS($B$1:B83,B83)</f>
        <v>5</v>
      </c>
      <c r="M83" s="72"/>
    </row>
    <row r="84" spans="1:13" x14ac:dyDescent="0.35">
      <c r="A84" s="74" t="s">
        <v>32</v>
      </c>
      <c r="B84" s="74" t="s">
        <v>148</v>
      </c>
      <c r="C84" s="75" t="s">
        <v>248</v>
      </c>
      <c r="D84" s="76">
        <v>43236</v>
      </c>
      <c r="E84" s="76">
        <v>43734</v>
      </c>
      <c r="F84" s="75" t="s">
        <v>303</v>
      </c>
      <c r="G84" s="74" t="s">
        <v>416</v>
      </c>
      <c r="H84" s="74" t="s">
        <v>343</v>
      </c>
      <c r="I84" s="77">
        <v>44754</v>
      </c>
      <c r="J84" s="78">
        <v>488313.09</v>
      </c>
      <c r="K84" s="66"/>
      <c r="L84" s="72">
        <f>COUNTIFS($B$1:B84,B84)</f>
        <v>6</v>
      </c>
      <c r="M84" s="72"/>
    </row>
    <row r="85" spans="1:13" x14ac:dyDescent="0.35">
      <c r="A85" s="74" t="s">
        <v>32</v>
      </c>
      <c r="B85" s="74" t="s">
        <v>148</v>
      </c>
      <c r="C85" s="75" t="s">
        <v>248</v>
      </c>
      <c r="D85" s="76">
        <v>43236</v>
      </c>
      <c r="E85" s="76">
        <v>43734</v>
      </c>
      <c r="F85" s="75" t="s">
        <v>303</v>
      </c>
      <c r="G85" s="74" t="s">
        <v>417</v>
      </c>
      <c r="H85" s="74" t="s">
        <v>343</v>
      </c>
      <c r="I85" s="77">
        <v>44831</v>
      </c>
      <c r="J85" s="78">
        <v>503058.09</v>
      </c>
      <c r="K85" s="66"/>
      <c r="L85" s="72">
        <f>COUNTIFS($B$1:B85,B85)</f>
        <v>7</v>
      </c>
      <c r="M85" s="72"/>
    </row>
    <row r="86" spans="1:13" x14ac:dyDescent="0.35">
      <c r="A86" s="74" t="s">
        <v>32</v>
      </c>
      <c r="B86" s="74" t="s">
        <v>148</v>
      </c>
      <c r="C86" s="75" t="s">
        <v>248</v>
      </c>
      <c r="D86" s="76">
        <v>43236</v>
      </c>
      <c r="E86" s="76">
        <v>43734</v>
      </c>
      <c r="F86" s="75" t="s">
        <v>418</v>
      </c>
      <c r="G86" s="74" t="s">
        <v>419</v>
      </c>
      <c r="H86" s="74" t="s">
        <v>343</v>
      </c>
      <c r="I86" s="77">
        <v>44754</v>
      </c>
      <c r="J86" s="78">
        <v>254514.64</v>
      </c>
      <c r="K86" s="66"/>
      <c r="L86" s="72">
        <f>COUNTIFS($B$1:B86,B86)</f>
        <v>8</v>
      </c>
      <c r="M86" s="72"/>
    </row>
    <row r="87" spans="1:13" x14ac:dyDescent="0.35">
      <c r="A87" s="74" t="s">
        <v>32</v>
      </c>
      <c r="B87" s="74" t="s">
        <v>148</v>
      </c>
      <c r="C87" s="75" t="s">
        <v>248</v>
      </c>
      <c r="D87" s="76">
        <v>43236</v>
      </c>
      <c r="E87" s="76">
        <v>43734</v>
      </c>
      <c r="F87" s="75" t="s">
        <v>418</v>
      </c>
      <c r="G87" s="74" t="s">
        <v>420</v>
      </c>
      <c r="H87" s="74" t="s">
        <v>343</v>
      </c>
      <c r="I87" s="77">
        <v>44831</v>
      </c>
      <c r="J87" s="78">
        <v>262199.90000000002</v>
      </c>
      <c r="K87" s="66"/>
      <c r="L87" s="72">
        <f>COUNTIFS($B$1:B87,B87)</f>
        <v>9</v>
      </c>
      <c r="M87" s="72"/>
    </row>
    <row r="88" spans="1:13" x14ac:dyDescent="0.35">
      <c r="A88" s="74" t="s">
        <v>32</v>
      </c>
      <c r="B88" s="74" t="s">
        <v>148</v>
      </c>
      <c r="C88" s="75" t="s">
        <v>248</v>
      </c>
      <c r="D88" s="76">
        <v>43236</v>
      </c>
      <c r="E88" s="76">
        <v>43734</v>
      </c>
      <c r="F88" s="75" t="s">
        <v>303</v>
      </c>
      <c r="G88" s="74" t="s">
        <v>421</v>
      </c>
      <c r="H88" s="74" t="s">
        <v>343</v>
      </c>
      <c r="I88" s="77">
        <v>44754</v>
      </c>
      <c r="J88" s="78">
        <v>504609.43</v>
      </c>
      <c r="K88" s="66"/>
      <c r="L88" s="72">
        <f>COUNTIFS($B$1:B88,B88)</f>
        <v>10</v>
      </c>
      <c r="M88" s="72"/>
    </row>
    <row r="89" spans="1:13" x14ac:dyDescent="0.35">
      <c r="A89" s="74" t="s">
        <v>32</v>
      </c>
      <c r="B89" s="74" t="s">
        <v>148</v>
      </c>
      <c r="C89" s="75" t="s">
        <v>248</v>
      </c>
      <c r="D89" s="76">
        <v>43236</v>
      </c>
      <c r="E89" s="76">
        <v>43734</v>
      </c>
      <c r="F89" s="75" t="s">
        <v>303</v>
      </c>
      <c r="G89" s="74" t="s">
        <v>422</v>
      </c>
      <c r="H89" s="74" t="s">
        <v>343</v>
      </c>
      <c r="I89" s="77">
        <v>44831</v>
      </c>
      <c r="J89" s="78">
        <v>519846.51</v>
      </c>
      <c r="K89" s="66"/>
      <c r="L89" s="72">
        <f>COUNTIFS($B$1:B89,B89)</f>
        <v>11</v>
      </c>
      <c r="M89" s="72"/>
    </row>
    <row r="90" spans="1:13" x14ac:dyDescent="0.35">
      <c r="A90" s="74" t="s">
        <v>32</v>
      </c>
      <c r="B90" s="74" t="s">
        <v>148</v>
      </c>
      <c r="C90" s="75" t="s">
        <v>248</v>
      </c>
      <c r="D90" s="76">
        <v>43236</v>
      </c>
      <c r="E90" s="76">
        <v>43734</v>
      </c>
      <c r="F90" s="75" t="s">
        <v>310</v>
      </c>
      <c r="G90" s="74" t="s">
        <v>423</v>
      </c>
      <c r="H90" s="74" t="s">
        <v>343</v>
      </c>
      <c r="I90" s="77">
        <v>44754</v>
      </c>
      <c r="J90" s="78">
        <v>6414.14</v>
      </c>
      <c r="K90" s="66"/>
      <c r="L90" s="72">
        <f>COUNTIFS($B$1:B90,B90)</f>
        <v>12</v>
      </c>
      <c r="M90" s="72"/>
    </row>
    <row r="91" spans="1:13" x14ac:dyDescent="0.35">
      <c r="A91" s="74" t="s">
        <v>32</v>
      </c>
      <c r="B91" s="74" t="s">
        <v>148</v>
      </c>
      <c r="C91" s="75" t="s">
        <v>248</v>
      </c>
      <c r="D91" s="76">
        <v>43236</v>
      </c>
      <c r="E91" s="76">
        <v>43734</v>
      </c>
      <c r="F91" s="75" t="s">
        <v>310</v>
      </c>
      <c r="G91" s="74" t="s">
        <v>424</v>
      </c>
      <c r="H91" s="74" t="s">
        <v>343</v>
      </c>
      <c r="I91" s="77">
        <v>44831</v>
      </c>
      <c r="J91" s="78">
        <v>6607.82</v>
      </c>
      <c r="K91" s="66"/>
      <c r="L91" s="72">
        <f>COUNTIFS($B$1:B91,B91)</f>
        <v>13</v>
      </c>
      <c r="M91" s="72"/>
    </row>
    <row r="92" spans="1:13" x14ac:dyDescent="0.35">
      <c r="A92" s="74" t="s">
        <v>32</v>
      </c>
      <c r="B92" s="74" t="s">
        <v>148</v>
      </c>
      <c r="C92" s="75" t="s">
        <v>248</v>
      </c>
      <c r="D92" s="76">
        <v>43236</v>
      </c>
      <c r="E92" s="76">
        <v>43734</v>
      </c>
      <c r="F92" s="75" t="s">
        <v>314</v>
      </c>
      <c r="G92" s="74" t="s">
        <v>425</v>
      </c>
      <c r="H92" s="74" t="s">
        <v>343</v>
      </c>
      <c r="I92" s="77">
        <v>44754</v>
      </c>
      <c r="J92" s="78">
        <v>3173.35</v>
      </c>
      <c r="K92" s="66"/>
      <c r="L92" s="72">
        <f>COUNTIFS($B$1:B92,B92)</f>
        <v>14</v>
      </c>
      <c r="M92" s="72"/>
    </row>
    <row r="93" spans="1:13" x14ac:dyDescent="0.35">
      <c r="A93" s="74" t="s">
        <v>32</v>
      </c>
      <c r="B93" s="74" t="s">
        <v>148</v>
      </c>
      <c r="C93" s="75" t="s">
        <v>248</v>
      </c>
      <c r="D93" s="76">
        <v>43236</v>
      </c>
      <c r="E93" s="76">
        <v>43734</v>
      </c>
      <c r="F93" s="75" t="s">
        <v>314</v>
      </c>
      <c r="G93" s="74" t="s">
        <v>426</v>
      </c>
      <c r="H93" s="74" t="s">
        <v>343</v>
      </c>
      <c r="I93" s="77">
        <v>44831</v>
      </c>
      <c r="J93" s="78">
        <v>3269.17</v>
      </c>
      <c r="K93" s="66"/>
      <c r="L93" s="72">
        <f>COUNTIFS($B$1:B93,B93)</f>
        <v>15</v>
      </c>
      <c r="M93" s="72"/>
    </row>
    <row r="94" spans="1:13" x14ac:dyDescent="0.35">
      <c r="A94" s="74" t="s">
        <v>32</v>
      </c>
      <c r="B94" s="74" t="s">
        <v>427</v>
      </c>
      <c r="C94" s="75" t="s">
        <v>428</v>
      </c>
      <c r="D94" s="76">
        <v>43398</v>
      </c>
      <c r="E94" s="76">
        <v>43969</v>
      </c>
      <c r="F94" s="75" t="s">
        <v>314</v>
      </c>
      <c r="G94" s="74" t="s">
        <v>429</v>
      </c>
      <c r="H94" s="74" t="s">
        <v>343</v>
      </c>
      <c r="I94" s="77">
        <v>44978</v>
      </c>
      <c r="J94" s="78">
        <v>780.09</v>
      </c>
      <c r="K94" s="66"/>
      <c r="L94" s="72">
        <f>COUNTIFS($B$1:B94,B94)</f>
        <v>1</v>
      </c>
      <c r="M94" s="72"/>
    </row>
    <row r="95" spans="1:13" x14ac:dyDescent="0.35">
      <c r="A95" s="74" t="s">
        <v>32</v>
      </c>
      <c r="B95" s="74" t="s">
        <v>427</v>
      </c>
      <c r="C95" s="75" t="s">
        <v>428</v>
      </c>
      <c r="D95" s="76">
        <v>43398</v>
      </c>
      <c r="E95" s="76">
        <v>43969</v>
      </c>
      <c r="F95" s="75" t="s">
        <v>314</v>
      </c>
      <c r="G95" s="74" t="s">
        <v>430</v>
      </c>
      <c r="H95" s="74" t="s">
        <v>343</v>
      </c>
      <c r="I95" s="77">
        <v>44978</v>
      </c>
      <c r="J95" s="78">
        <v>1255.6199999999999</v>
      </c>
      <c r="K95" s="66"/>
      <c r="L95" s="72">
        <f>COUNTIFS($B$1:B95,B95)</f>
        <v>2</v>
      </c>
      <c r="M95" s="72"/>
    </row>
    <row r="96" spans="1:13" x14ac:dyDescent="0.35">
      <c r="A96" s="74" t="s">
        <v>32</v>
      </c>
      <c r="B96" s="74" t="s">
        <v>427</v>
      </c>
      <c r="C96" s="75" t="s">
        <v>428</v>
      </c>
      <c r="D96" s="76">
        <v>43398</v>
      </c>
      <c r="E96" s="76">
        <v>43969</v>
      </c>
      <c r="F96" s="75" t="s">
        <v>303</v>
      </c>
      <c r="G96" s="74" t="s">
        <v>431</v>
      </c>
      <c r="H96" s="74" t="s">
        <v>343</v>
      </c>
      <c r="I96" s="77">
        <v>44978</v>
      </c>
      <c r="J96" s="78">
        <v>8307.77</v>
      </c>
      <c r="K96" s="66"/>
      <c r="L96" s="72">
        <f>COUNTIFS($B$1:B96,B96)</f>
        <v>3</v>
      </c>
      <c r="M96" s="72"/>
    </row>
    <row r="97" spans="1:13" x14ac:dyDescent="0.35">
      <c r="A97" s="74" t="s">
        <v>32</v>
      </c>
      <c r="B97" s="74" t="s">
        <v>427</v>
      </c>
      <c r="C97" s="75" t="s">
        <v>428</v>
      </c>
      <c r="D97" s="76">
        <v>43398</v>
      </c>
      <c r="E97" s="76">
        <v>43969</v>
      </c>
      <c r="F97" s="75" t="s">
        <v>303</v>
      </c>
      <c r="G97" s="74" t="s">
        <v>432</v>
      </c>
      <c r="H97" s="74" t="s">
        <v>343</v>
      </c>
      <c r="I97" s="77">
        <v>44978</v>
      </c>
      <c r="J97" s="78">
        <v>8307.77</v>
      </c>
      <c r="K97" s="66"/>
      <c r="L97" s="72">
        <f>COUNTIFS($B$1:B97,B97)</f>
        <v>4</v>
      </c>
      <c r="M97" s="72"/>
    </row>
    <row r="98" spans="1:13" x14ac:dyDescent="0.35">
      <c r="A98" s="74" t="s">
        <v>32</v>
      </c>
      <c r="B98" s="74" t="s">
        <v>427</v>
      </c>
      <c r="C98" s="75" t="s">
        <v>428</v>
      </c>
      <c r="D98" s="76">
        <v>43398</v>
      </c>
      <c r="E98" s="76">
        <v>43969</v>
      </c>
      <c r="F98" s="75" t="s">
        <v>303</v>
      </c>
      <c r="G98" s="74" t="s">
        <v>433</v>
      </c>
      <c r="H98" s="74" t="s">
        <v>343</v>
      </c>
      <c r="I98" s="77">
        <v>44978</v>
      </c>
      <c r="J98" s="78">
        <v>8586.16</v>
      </c>
      <c r="K98" s="66"/>
      <c r="L98" s="72">
        <f>COUNTIFS($B$1:B98,B98)</f>
        <v>5</v>
      </c>
      <c r="M98" s="72"/>
    </row>
    <row r="99" spans="1:13" x14ac:dyDescent="0.35">
      <c r="A99" s="74" t="s">
        <v>32</v>
      </c>
      <c r="B99" s="74" t="s">
        <v>427</v>
      </c>
      <c r="C99" s="75" t="s">
        <v>428</v>
      </c>
      <c r="D99" s="76">
        <v>43398</v>
      </c>
      <c r="E99" s="76">
        <v>43969</v>
      </c>
      <c r="F99" s="75" t="s">
        <v>303</v>
      </c>
      <c r="G99" s="74" t="s">
        <v>434</v>
      </c>
      <c r="H99" s="74" t="s">
        <v>343</v>
      </c>
      <c r="I99" s="77">
        <v>44978</v>
      </c>
      <c r="J99" s="78">
        <v>8586.16</v>
      </c>
      <c r="K99" s="66"/>
      <c r="L99" s="72">
        <f>COUNTIFS($B$1:B99,B99)</f>
        <v>6</v>
      </c>
      <c r="M99" s="72"/>
    </row>
    <row r="100" spans="1:13" x14ac:dyDescent="0.35">
      <c r="A100" s="74" t="s">
        <v>32</v>
      </c>
      <c r="B100" s="74" t="s">
        <v>427</v>
      </c>
      <c r="C100" s="75" t="s">
        <v>428</v>
      </c>
      <c r="D100" s="76">
        <v>43398</v>
      </c>
      <c r="E100" s="76">
        <v>43969</v>
      </c>
      <c r="F100" s="75" t="s">
        <v>310</v>
      </c>
      <c r="G100" s="74" t="s">
        <v>435</v>
      </c>
      <c r="H100" s="74" t="s">
        <v>343</v>
      </c>
      <c r="I100" s="77">
        <v>44978</v>
      </c>
      <c r="J100" s="78">
        <v>1662.99</v>
      </c>
      <c r="K100" s="66"/>
      <c r="L100" s="72">
        <f>COUNTIFS($B$1:B100,B100)</f>
        <v>7</v>
      </c>
      <c r="M100" s="72"/>
    </row>
    <row r="101" spans="1:13" x14ac:dyDescent="0.35">
      <c r="A101" s="74" t="s">
        <v>32</v>
      </c>
      <c r="B101" s="74" t="s">
        <v>427</v>
      </c>
      <c r="C101" s="75" t="s">
        <v>428</v>
      </c>
      <c r="D101" s="76">
        <v>43398</v>
      </c>
      <c r="E101" s="76">
        <v>43969</v>
      </c>
      <c r="F101" s="75" t="s">
        <v>310</v>
      </c>
      <c r="G101" s="74" t="s">
        <v>436</v>
      </c>
      <c r="H101" s="74" t="s">
        <v>343</v>
      </c>
      <c r="I101" s="77">
        <v>44978</v>
      </c>
      <c r="J101" s="78">
        <v>1662.99</v>
      </c>
      <c r="K101" s="66"/>
      <c r="L101" s="72">
        <f>COUNTIFS($B$1:B101,B101)</f>
        <v>8</v>
      </c>
      <c r="M101" s="72"/>
    </row>
    <row r="102" spans="1:13" x14ac:dyDescent="0.35">
      <c r="A102" s="74" t="s">
        <v>32</v>
      </c>
      <c r="B102" s="74" t="s">
        <v>427</v>
      </c>
      <c r="C102" s="75" t="s">
        <v>428</v>
      </c>
      <c r="D102" s="76">
        <v>43398</v>
      </c>
      <c r="E102" s="76">
        <v>43969</v>
      </c>
      <c r="F102" s="75" t="s">
        <v>314</v>
      </c>
      <c r="G102" s="74" t="s">
        <v>437</v>
      </c>
      <c r="H102" s="74" t="s">
        <v>343</v>
      </c>
      <c r="I102" s="77">
        <v>44978</v>
      </c>
      <c r="J102" s="78">
        <v>741.6</v>
      </c>
      <c r="K102" s="66"/>
      <c r="L102" s="72">
        <f>COUNTIFS($B$1:B102,B102)</f>
        <v>9</v>
      </c>
      <c r="M102" s="72"/>
    </row>
    <row r="103" spans="1:13" x14ac:dyDescent="0.35">
      <c r="A103" s="74" t="s">
        <v>32</v>
      </c>
      <c r="B103" s="74" t="s">
        <v>427</v>
      </c>
      <c r="C103" s="75" t="s">
        <v>428</v>
      </c>
      <c r="D103" s="76">
        <v>43398</v>
      </c>
      <c r="E103" s="76">
        <v>43969</v>
      </c>
      <c r="F103" s="75" t="s">
        <v>314</v>
      </c>
      <c r="G103" s="74" t="s">
        <v>438</v>
      </c>
      <c r="H103" s="74" t="s">
        <v>343</v>
      </c>
      <c r="I103" s="77">
        <v>44978</v>
      </c>
      <c r="J103" s="78">
        <v>741.6</v>
      </c>
      <c r="K103" s="66"/>
      <c r="L103" s="72">
        <f>COUNTIFS($B$1:B103,B103)</f>
        <v>10</v>
      </c>
      <c r="M103" s="72"/>
    </row>
    <row r="104" spans="1:13" x14ac:dyDescent="0.35">
      <c r="A104" s="74" t="s">
        <v>32</v>
      </c>
      <c r="B104" s="74" t="s">
        <v>427</v>
      </c>
      <c r="C104" s="75" t="s">
        <v>428</v>
      </c>
      <c r="D104" s="76">
        <v>43398</v>
      </c>
      <c r="E104" s="76">
        <v>43969</v>
      </c>
      <c r="F104" s="75" t="s">
        <v>303</v>
      </c>
      <c r="G104" s="74" t="s">
        <v>431</v>
      </c>
      <c r="H104" s="74" t="s">
        <v>305</v>
      </c>
      <c r="I104" s="77">
        <v>45016</v>
      </c>
      <c r="J104" s="78">
        <v>8307.77</v>
      </c>
      <c r="K104" s="66"/>
      <c r="L104" s="72">
        <f>COUNTIFS($B$1:B104,B104)</f>
        <v>11</v>
      </c>
      <c r="M104" s="72"/>
    </row>
    <row r="105" spans="1:13" x14ac:dyDescent="0.35">
      <c r="A105" s="74" t="s">
        <v>32</v>
      </c>
      <c r="B105" s="74" t="s">
        <v>427</v>
      </c>
      <c r="C105" s="75" t="s">
        <v>428</v>
      </c>
      <c r="D105" s="76">
        <v>43398</v>
      </c>
      <c r="E105" s="76">
        <v>43969</v>
      </c>
      <c r="F105" s="75" t="s">
        <v>303</v>
      </c>
      <c r="G105" s="74" t="s">
        <v>432</v>
      </c>
      <c r="H105" s="74" t="s">
        <v>305</v>
      </c>
      <c r="I105" s="77">
        <v>45016</v>
      </c>
      <c r="J105" s="78">
        <v>8307.77</v>
      </c>
      <c r="K105" s="66"/>
      <c r="L105" s="72">
        <f>COUNTIFS($B$1:B105,B105)</f>
        <v>12</v>
      </c>
      <c r="M105" s="72"/>
    </row>
    <row r="106" spans="1:13" x14ac:dyDescent="0.35">
      <c r="A106" s="74" t="s">
        <v>32</v>
      </c>
      <c r="B106" s="74" t="s">
        <v>439</v>
      </c>
      <c r="C106" s="75" t="s">
        <v>440</v>
      </c>
      <c r="D106" s="76">
        <v>43570</v>
      </c>
      <c r="E106" s="76">
        <v>43735</v>
      </c>
      <c r="F106" s="75" t="s">
        <v>314</v>
      </c>
      <c r="G106" s="74" t="s">
        <v>441</v>
      </c>
      <c r="H106" s="74" t="s">
        <v>343</v>
      </c>
      <c r="I106" s="77">
        <v>44754</v>
      </c>
      <c r="J106" s="78">
        <v>433.27</v>
      </c>
      <c r="K106" s="66"/>
      <c r="L106" s="72">
        <f>COUNTIFS($B$1:B106,B106)</f>
        <v>1</v>
      </c>
      <c r="M106" s="72"/>
    </row>
    <row r="107" spans="1:13" x14ac:dyDescent="0.35">
      <c r="A107" s="74" t="s">
        <v>32</v>
      </c>
      <c r="B107" s="74" t="s">
        <v>439</v>
      </c>
      <c r="C107" s="75" t="s">
        <v>440</v>
      </c>
      <c r="D107" s="76">
        <v>43570</v>
      </c>
      <c r="E107" s="76">
        <v>43735</v>
      </c>
      <c r="F107" s="75" t="s">
        <v>314</v>
      </c>
      <c r="G107" s="74" t="s">
        <v>442</v>
      </c>
      <c r="H107" s="74" t="s">
        <v>343</v>
      </c>
      <c r="I107" s="77">
        <v>44754</v>
      </c>
      <c r="J107" s="78">
        <v>433.27</v>
      </c>
      <c r="K107" s="66"/>
      <c r="L107" s="72">
        <f>COUNTIFS($B$1:B107,B107)</f>
        <v>2</v>
      </c>
      <c r="M107" s="72"/>
    </row>
    <row r="108" spans="1:13" x14ac:dyDescent="0.35">
      <c r="A108" s="74" t="s">
        <v>32</v>
      </c>
      <c r="B108" s="74" t="s">
        <v>443</v>
      </c>
      <c r="C108" s="75" t="s">
        <v>444</v>
      </c>
      <c r="D108" s="76">
        <v>43705</v>
      </c>
      <c r="E108" s="76">
        <v>43924</v>
      </c>
      <c r="F108" s="75" t="s">
        <v>314</v>
      </c>
      <c r="G108" s="74" t="s">
        <v>445</v>
      </c>
      <c r="H108" s="74" t="s">
        <v>305</v>
      </c>
      <c r="I108" s="77">
        <v>44839</v>
      </c>
      <c r="J108" s="78">
        <v>144.05000000000001</v>
      </c>
      <c r="K108" s="66"/>
      <c r="L108" s="72">
        <f>COUNTIFS($B$1:B108,B108)</f>
        <v>1</v>
      </c>
      <c r="M108" s="72"/>
    </row>
    <row r="109" spans="1:13" x14ac:dyDescent="0.35">
      <c r="A109" s="75" t="s">
        <v>32</v>
      </c>
      <c r="B109" s="75" t="s">
        <v>446</v>
      </c>
      <c r="C109" s="75" t="s">
        <v>447</v>
      </c>
      <c r="D109" s="76">
        <v>43705</v>
      </c>
      <c r="E109" s="76">
        <v>44839</v>
      </c>
      <c r="F109" s="75" t="s">
        <v>314</v>
      </c>
      <c r="G109" s="75" t="s">
        <v>448</v>
      </c>
      <c r="H109" s="74" t="s">
        <v>449</v>
      </c>
      <c r="I109" s="76">
        <v>44839</v>
      </c>
      <c r="J109" s="79">
        <v>206.7</v>
      </c>
      <c r="K109" s="66"/>
      <c r="L109" s="72">
        <f>COUNTIFS($B$1:B109,B109)</f>
        <v>1</v>
      </c>
      <c r="M109" s="72"/>
    </row>
    <row r="110" spans="1:13" x14ac:dyDescent="0.35">
      <c r="A110" s="75" t="s">
        <v>32</v>
      </c>
      <c r="B110" s="75" t="s">
        <v>446</v>
      </c>
      <c r="C110" s="75" t="s">
        <v>447</v>
      </c>
      <c r="D110" s="76">
        <v>43705</v>
      </c>
      <c r="E110" s="76">
        <v>44839</v>
      </c>
      <c r="F110" s="75" t="s">
        <v>314</v>
      </c>
      <c r="G110" s="75" t="s">
        <v>450</v>
      </c>
      <c r="H110" s="74" t="s">
        <v>449</v>
      </c>
      <c r="I110" s="76">
        <v>44839</v>
      </c>
      <c r="J110" s="79">
        <v>206.7</v>
      </c>
      <c r="K110" s="66"/>
      <c r="L110" s="72">
        <f>COUNTIFS($B$1:B110,B110)</f>
        <v>2</v>
      </c>
      <c r="M110" s="72"/>
    </row>
    <row r="111" spans="1:13" x14ac:dyDescent="0.35">
      <c r="A111" s="75" t="s">
        <v>32</v>
      </c>
      <c r="B111" s="75" t="s">
        <v>446</v>
      </c>
      <c r="C111" s="75" t="s">
        <v>447</v>
      </c>
      <c r="D111" s="76">
        <v>43705</v>
      </c>
      <c r="E111" s="76">
        <v>44839</v>
      </c>
      <c r="F111" s="75" t="s">
        <v>314</v>
      </c>
      <c r="G111" s="75" t="s">
        <v>451</v>
      </c>
      <c r="H111" s="74" t="s">
        <v>449</v>
      </c>
      <c r="I111" s="76">
        <v>44839</v>
      </c>
      <c r="J111" s="79">
        <v>288.12</v>
      </c>
      <c r="K111" s="66"/>
      <c r="L111" s="72">
        <f>COUNTIFS($B$1:B111,B111)</f>
        <v>3</v>
      </c>
      <c r="M111" s="72"/>
    </row>
    <row r="112" spans="1:13" x14ac:dyDescent="0.35">
      <c r="A112" s="75" t="s">
        <v>32</v>
      </c>
      <c r="B112" s="75" t="s">
        <v>446</v>
      </c>
      <c r="C112" s="75" t="s">
        <v>447</v>
      </c>
      <c r="D112" s="76">
        <v>43705</v>
      </c>
      <c r="E112" s="76">
        <v>44839</v>
      </c>
      <c r="F112" s="75" t="s">
        <v>314</v>
      </c>
      <c r="G112" s="75" t="s">
        <v>452</v>
      </c>
      <c r="H112" s="74" t="s">
        <v>449</v>
      </c>
      <c r="I112" s="76">
        <v>44839</v>
      </c>
      <c r="J112" s="79">
        <v>288.12</v>
      </c>
      <c r="K112" s="66"/>
      <c r="L112" s="72">
        <f>COUNTIFS($B$1:B112,B112)</f>
        <v>4</v>
      </c>
      <c r="M112" s="72"/>
    </row>
    <row r="113" spans="1:13" x14ac:dyDescent="0.35">
      <c r="A113" s="75" t="s">
        <v>32</v>
      </c>
      <c r="B113" s="75" t="s">
        <v>446</v>
      </c>
      <c r="C113" s="75" t="s">
        <v>447</v>
      </c>
      <c r="D113" s="76">
        <v>43705</v>
      </c>
      <c r="E113" s="76">
        <v>44839</v>
      </c>
      <c r="F113" s="75" t="s">
        <v>310</v>
      </c>
      <c r="G113" s="75" t="s">
        <v>453</v>
      </c>
      <c r="H113" s="74" t="s">
        <v>449</v>
      </c>
      <c r="I113" s="76">
        <v>44839</v>
      </c>
      <c r="J113" s="79">
        <v>881.28</v>
      </c>
      <c r="K113" s="66"/>
      <c r="L113" s="72">
        <f>COUNTIFS($B$1:B113,B113)</f>
        <v>5</v>
      </c>
      <c r="M113" s="72"/>
    </row>
    <row r="114" spans="1:13" x14ac:dyDescent="0.35">
      <c r="A114" s="75" t="s">
        <v>32</v>
      </c>
      <c r="B114" s="75" t="s">
        <v>446</v>
      </c>
      <c r="C114" s="75" t="s">
        <v>447</v>
      </c>
      <c r="D114" s="76">
        <v>43705</v>
      </c>
      <c r="E114" s="76">
        <v>44839</v>
      </c>
      <c r="F114" s="75" t="s">
        <v>310</v>
      </c>
      <c r="G114" s="75" t="s">
        <v>454</v>
      </c>
      <c r="H114" s="74" t="s">
        <v>449</v>
      </c>
      <c r="I114" s="76">
        <v>44839</v>
      </c>
      <c r="J114" s="79">
        <v>881.28</v>
      </c>
      <c r="K114" s="66"/>
      <c r="L114" s="72">
        <f>COUNTIFS($B$1:B114,B114)</f>
        <v>6</v>
      </c>
      <c r="M114" s="72"/>
    </row>
    <row r="115" spans="1:13" x14ac:dyDescent="0.35">
      <c r="A115" s="74" t="s">
        <v>32</v>
      </c>
      <c r="B115" s="74" t="s">
        <v>141</v>
      </c>
      <c r="C115" s="75" t="s">
        <v>249</v>
      </c>
      <c r="D115" s="76">
        <v>43969</v>
      </c>
      <c r="E115" s="76">
        <v>44321</v>
      </c>
      <c r="F115" s="75" t="s">
        <v>314</v>
      </c>
      <c r="G115" s="74" t="s">
        <v>455</v>
      </c>
      <c r="H115" s="74" t="s">
        <v>343</v>
      </c>
      <c r="I115" s="77">
        <v>44754</v>
      </c>
      <c r="J115" s="78">
        <v>339.94</v>
      </c>
      <c r="K115" s="66"/>
      <c r="L115" s="72">
        <f>COUNTIFS($B$1:B115,B115)</f>
        <v>1</v>
      </c>
      <c r="M115" s="72"/>
    </row>
    <row r="116" spans="1:13" x14ac:dyDescent="0.35">
      <c r="A116" s="74" t="s">
        <v>32</v>
      </c>
      <c r="B116" s="74" t="s">
        <v>141</v>
      </c>
      <c r="C116" s="75" t="s">
        <v>249</v>
      </c>
      <c r="D116" s="76">
        <v>43969</v>
      </c>
      <c r="E116" s="76">
        <v>44321</v>
      </c>
      <c r="F116" s="75" t="s">
        <v>314</v>
      </c>
      <c r="G116" s="74" t="s">
        <v>456</v>
      </c>
      <c r="H116" s="74" t="s">
        <v>343</v>
      </c>
      <c r="I116" s="77">
        <v>44754</v>
      </c>
      <c r="J116" s="78">
        <v>1147.97</v>
      </c>
      <c r="K116" s="66"/>
      <c r="L116" s="72">
        <f>COUNTIFS($B$1:B116,B116)</f>
        <v>2</v>
      </c>
      <c r="M116" s="72"/>
    </row>
    <row r="117" spans="1:13" x14ac:dyDescent="0.35">
      <c r="A117" s="74" t="s">
        <v>32</v>
      </c>
      <c r="B117" s="74" t="s">
        <v>141</v>
      </c>
      <c r="C117" s="75" t="s">
        <v>249</v>
      </c>
      <c r="D117" s="76">
        <v>43969</v>
      </c>
      <c r="E117" s="76">
        <v>44321</v>
      </c>
      <c r="F117" s="75" t="s">
        <v>303</v>
      </c>
      <c r="G117" s="74" t="s">
        <v>457</v>
      </c>
      <c r="H117" s="74" t="s">
        <v>343</v>
      </c>
      <c r="I117" s="77">
        <v>44754</v>
      </c>
      <c r="J117" s="78">
        <v>13347.52</v>
      </c>
      <c r="K117" s="66"/>
      <c r="L117" s="72">
        <f>COUNTIFS($B$1:B117,B117)</f>
        <v>3</v>
      </c>
      <c r="M117" s="72"/>
    </row>
    <row r="118" spans="1:13" x14ac:dyDescent="0.35">
      <c r="A118" s="74" t="s">
        <v>32</v>
      </c>
      <c r="B118" s="74" t="s">
        <v>141</v>
      </c>
      <c r="C118" s="75" t="s">
        <v>249</v>
      </c>
      <c r="D118" s="76">
        <v>43969</v>
      </c>
      <c r="E118" s="76">
        <v>44321</v>
      </c>
      <c r="F118" s="75" t="s">
        <v>303</v>
      </c>
      <c r="G118" s="74" t="s">
        <v>458</v>
      </c>
      <c r="H118" s="74" t="s">
        <v>343</v>
      </c>
      <c r="I118" s="77">
        <v>44754</v>
      </c>
      <c r="J118" s="78">
        <v>80510.11</v>
      </c>
      <c r="K118" s="66"/>
      <c r="L118" s="72">
        <f>COUNTIFS($B$1:B118,B118)</f>
        <v>4</v>
      </c>
      <c r="M118" s="72"/>
    </row>
    <row r="119" spans="1:13" x14ac:dyDescent="0.35">
      <c r="A119" s="74" t="s">
        <v>32</v>
      </c>
      <c r="B119" s="74" t="s">
        <v>141</v>
      </c>
      <c r="C119" s="75" t="s">
        <v>249</v>
      </c>
      <c r="D119" s="76">
        <v>43969</v>
      </c>
      <c r="E119" s="76">
        <v>44321</v>
      </c>
      <c r="F119" s="75" t="s">
        <v>310</v>
      </c>
      <c r="G119" s="74" t="s">
        <v>459</v>
      </c>
      <c r="H119" s="74" t="s">
        <v>343</v>
      </c>
      <c r="I119" s="77">
        <v>44754</v>
      </c>
      <c r="J119" s="78">
        <v>3040.82</v>
      </c>
      <c r="K119" s="66"/>
      <c r="L119" s="72">
        <f>COUNTIFS($B$1:B119,B119)</f>
        <v>5</v>
      </c>
      <c r="M119" s="72"/>
    </row>
    <row r="120" spans="1:13" x14ac:dyDescent="0.35">
      <c r="A120" s="74" t="s">
        <v>32</v>
      </c>
      <c r="B120" s="74" t="s">
        <v>141</v>
      </c>
      <c r="C120" s="75" t="s">
        <v>249</v>
      </c>
      <c r="D120" s="76">
        <v>43969</v>
      </c>
      <c r="E120" s="76">
        <v>44321</v>
      </c>
      <c r="F120" s="75" t="s">
        <v>314</v>
      </c>
      <c r="G120" s="74" t="s">
        <v>460</v>
      </c>
      <c r="H120" s="74" t="s">
        <v>343</v>
      </c>
      <c r="I120" s="77">
        <v>44754</v>
      </c>
      <c r="J120" s="78">
        <v>1356.03</v>
      </c>
      <c r="K120" s="66"/>
      <c r="L120" s="72">
        <f>COUNTIFS($B$1:B120,B120)</f>
        <v>6</v>
      </c>
      <c r="M120" s="72"/>
    </row>
    <row r="121" spans="1:13" x14ac:dyDescent="0.35">
      <c r="A121" s="75" t="s">
        <v>32</v>
      </c>
      <c r="B121" s="75" t="s">
        <v>461</v>
      </c>
      <c r="C121" s="75" t="s">
        <v>462</v>
      </c>
      <c r="D121" s="76">
        <v>44179</v>
      </c>
      <c r="E121" s="76">
        <v>44743</v>
      </c>
      <c r="F121" s="75" t="s">
        <v>463</v>
      </c>
      <c r="G121" s="75" t="s">
        <v>464</v>
      </c>
      <c r="H121" s="74" t="s">
        <v>449</v>
      </c>
      <c r="I121" s="76">
        <v>44743</v>
      </c>
      <c r="J121" s="79">
        <v>0</v>
      </c>
      <c r="K121" s="66"/>
      <c r="L121" s="72">
        <f>COUNTIFS($B$1:B121,B121)</f>
        <v>1</v>
      </c>
      <c r="M121" s="72"/>
    </row>
    <row r="122" spans="1:13" x14ac:dyDescent="0.35">
      <c r="A122" s="75" t="s">
        <v>32</v>
      </c>
      <c r="B122" s="75" t="s">
        <v>461</v>
      </c>
      <c r="C122" s="75" t="s">
        <v>462</v>
      </c>
      <c r="D122" s="76">
        <v>44179</v>
      </c>
      <c r="E122" s="76">
        <v>44743</v>
      </c>
      <c r="F122" s="75" t="s">
        <v>314</v>
      </c>
      <c r="G122" s="75" t="s">
        <v>465</v>
      </c>
      <c r="H122" s="74" t="s">
        <v>449</v>
      </c>
      <c r="I122" s="76">
        <v>44743</v>
      </c>
      <c r="J122" s="79">
        <v>258.38</v>
      </c>
      <c r="K122" s="66"/>
      <c r="L122" s="72">
        <f>COUNTIFS($B$1:B122,B122)</f>
        <v>2</v>
      </c>
      <c r="M122" s="72"/>
    </row>
    <row r="123" spans="1:13" x14ac:dyDescent="0.35">
      <c r="A123" s="75" t="s">
        <v>32</v>
      </c>
      <c r="B123" s="75" t="s">
        <v>461</v>
      </c>
      <c r="C123" s="75" t="s">
        <v>462</v>
      </c>
      <c r="D123" s="76">
        <v>44179</v>
      </c>
      <c r="E123" s="76">
        <v>44743</v>
      </c>
      <c r="F123" s="75" t="s">
        <v>314</v>
      </c>
      <c r="G123" s="75" t="s">
        <v>466</v>
      </c>
      <c r="H123" s="74" t="s">
        <v>449</v>
      </c>
      <c r="I123" s="76">
        <v>44743</v>
      </c>
      <c r="J123" s="79">
        <v>258.38</v>
      </c>
      <c r="K123" s="66"/>
      <c r="L123" s="72">
        <f>COUNTIFS($B$1:B123,B123)</f>
        <v>3</v>
      </c>
      <c r="M123" s="72"/>
    </row>
    <row r="124" spans="1:13" x14ac:dyDescent="0.35">
      <c r="A124" s="75" t="s">
        <v>32</v>
      </c>
      <c r="B124" s="75" t="s">
        <v>461</v>
      </c>
      <c r="C124" s="75" t="s">
        <v>462</v>
      </c>
      <c r="D124" s="76">
        <v>44179</v>
      </c>
      <c r="E124" s="76">
        <v>44743</v>
      </c>
      <c r="F124" s="75" t="s">
        <v>314</v>
      </c>
      <c r="G124" s="75" t="s">
        <v>467</v>
      </c>
      <c r="H124" s="74" t="s">
        <v>449</v>
      </c>
      <c r="I124" s="76">
        <v>44743</v>
      </c>
      <c r="J124" s="79">
        <v>360.15</v>
      </c>
      <c r="K124" s="66"/>
      <c r="L124" s="72">
        <f>COUNTIFS($B$1:B124,B124)</f>
        <v>4</v>
      </c>
      <c r="M124" s="72"/>
    </row>
    <row r="125" spans="1:13" x14ac:dyDescent="0.35">
      <c r="A125" s="75" t="s">
        <v>32</v>
      </c>
      <c r="B125" s="75" t="s">
        <v>461</v>
      </c>
      <c r="C125" s="75" t="s">
        <v>462</v>
      </c>
      <c r="D125" s="76">
        <v>44179</v>
      </c>
      <c r="E125" s="76">
        <v>44743</v>
      </c>
      <c r="F125" s="75" t="s">
        <v>314</v>
      </c>
      <c r="G125" s="75" t="s">
        <v>468</v>
      </c>
      <c r="H125" s="74" t="s">
        <v>449</v>
      </c>
      <c r="I125" s="76">
        <v>44743</v>
      </c>
      <c r="J125" s="79">
        <v>360.15</v>
      </c>
      <c r="K125" s="66"/>
      <c r="L125" s="72">
        <f>COUNTIFS($B$1:B125,B125)</f>
        <v>5</v>
      </c>
      <c r="M125" s="72"/>
    </row>
    <row r="126" spans="1:13" x14ac:dyDescent="0.35">
      <c r="A126" s="75" t="s">
        <v>32</v>
      </c>
      <c r="B126" s="75" t="s">
        <v>461</v>
      </c>
      <c r="C126" s="75" t="s">
        <v>462</v>
      </c>
      <c r="D126" s="76">
        <v>44179</v>
      </c>
      <c r="E126" s="76">
        <v>44743</v>
      </c>
      <c r="F126" s="75" t="s">
        <v>310</v>
      </c>
      <c r="G126" s="75" t="s">
        <v>469</v>
      </c>
      <c r="H126" s="74" t="s">
        <v>449</v>
      </c>
      <c r="I126" s="76">
        <v>44743</v>
      </c>
      <c r="J126" s="79">
        <v>352.95</v>
      </c>
      <c r="K126" s="66"/>
      <c r="L126" s="72">
        <f>COUNTIFS($B$1:B126,B126)</f>
        <v>6</v>
      </c>
      <c r="M126" s="72"/>
    </row>
    <row r="127" spans="1:13" x14ac:dyDescent="0.35">
      <c r="A127" s="75" t="s">
        <v>32</v>
      </c>
      <c r="B127" s="75" t="s">
        <v>461</v>
      </c>
      <c r="C127" s="75" t="s">
        <v>462</v>
      </c>
      <c r="D127" s="76">
        <v>44179</v>
      </c>
      <c r="E127" s="76">
        <v>44743</v>
      </c>
      <c r="F127" s="75" t="s">
        <v>310</v>
      </c>
      <c r="G127" s="75" t="s">
        <v>470</v>
      </c>
      <c r="H127" s="74" t="s">
        <v>449</v>
      </c>
      <c r="I127" s="76">
        <v>44743</v>
      </c>
      <c r="J127" s="79">
        <v>352.95</v>
      </c>
      <c r="K127" s="66"/>
      <c r="L127" s="72">
        <f>COUNTIFS($B$1:B127,B127)</f>
        <v>7</v>
      </c>
      <c r="M127" s="72"/>
    </row>
    <row r="128" spans="1:13" x14ac:dyDescent="0.35">
      <c r="A128" s="75" t="s">
        <v>32</v>
      </c>
      <c r="B128" s="75" t="s">
        <v>461</v>
      </c>
      <c r="C128" s="75" t="s">
        <v>462</v>
      </c>
      <c r="D128" s="76">
        <v>44179</v>
      </c>
      <c r="E128" s="76">
        <v>44743</v>
      </c>
      <c r="F128" s="75" t="s">
        <v>314</v>
      </c>
      <c r="G128" s="75" t="s">
        <v>471</v>
      </c>
      <c r="H128" s="74" t="s">
        <v>449</v>
      </c>
      <c r="I128" s="76">
        <v>44743</v>
      </c>
      <c r="J128" s="79">
        <v>209.33</v>
      </c>
      <c r="K128" s="66"/>
      <c r="L128" s="72">
        <f>COUNTIFS($B$1:B128,B128)</f>
        <v>8</v>
      </c>
      <c r="M128" s="72"/>
    </row>
    <row r="129" spans="1:13" x14ac:dyDescent="0.35">
      <c r="A129" s="75" t="s">
        <v>32</v>
      </c>
      <c r="B129" s="75" t="s">
        <v>461</v>
      </c>
      <c r="C129" s="75" t="s">
        <v>462</v>
      </c>
      <c r="D129" s="76">
        <v>44179</v>
      </c>
      <c r="E129" s="76">
        <v>44743</v>
      </c>
      <c r="F129" s="75" t="s">
        <v>314</v>
      </c>
      <c r="G129" s="75" t="s">
        <v>472</v>
      </c>
      <c r="H129" s="74" t="s">
        <v>449</v>
      </c>
      <c r="I129" s="76">
        <v>44743</v>
      </c>
      <c r="J129" s="79">
        <v>209.33</v>
      </c>
      <c r="K129" s="66"/>
      <c r="L129" s="72">
        <f>COUNTIFS($B$1:B129,B129)</f>
        <v>9</v>
      </c>
      <c r="M129" s="72"/>
    </row>
    <row r="130" spans="1:13" x14ac:dyDescent="0.35">
      <c r="A130" s="75" t="s">
        <v>32</v>
      </c>
      <c r="B130" s="75" t="s">
        <v>473</v>
      </c>
      <c r="C130" s="75" t="s">
        <v>474</v>
      </c>
      <c r="D130" s="76">
        <v>44305</v>
      </c>
      <c r="E130" s="76">
        <v>44918</v>
      </c>
      <c r="F130" s="75" t="s">
        <v>463</v>
      </c>
      <c r="G130" s="75" t="s">
        <v>21</v>
      </c>
      <c r="H130" s="74" t="s">
        <v>449</v>
      </c>
      <c r="I130" s="76">
        <v>44918</v>
      </c>
      <c r="J130" s="79">
        <v>0</v>
      </c>
      <c r="K130" s="66"/>
      <c r="L130" s="72">
        <f>COUNTIFS($B$1:B130,B130)</f>
        <v>1</v>
      </c>
      <c r="M130" s="72"/>
    </row>
    <row r="131" spans="1:13" x14ac:dyDescent="0.35">
      <c r="A131" s="75" t="s">
        <v>32</v>
      </c>
      <c r="B131" s="75" t="s">
        <v>473</v>
      </c>
      <c r="C131" s="75" t="s">
        <v>474</v>
      </c>
      <c r="D131" s="76">
        <v>44305</v>
      </c>
      <c r="E131" s="76">
        <v>44918</v>
      </c>
      <c r="F131" s="75" t="s">
        <v>314</v>
      </c>
      <c r="G131" s="75" t="s">
        <v>475</v>
      </c>
      <c r="H131" s="74" t="s">
        <v>449</v>
      </c>
      <c r="I131" s="76">
        <v>44918</v>
      </c>
      <c r="J131" s="79">
        <v>106.73</v>
      </c>
      <c r="K131" s="66"/>
      <c r="L131" s="72">
        <f>COUNTIFS($B$1:B131,B131)</f>
        <v>2</v>
      </c>
      <c r="M131" s="72"/>
    </row>
    <row r="132" spans="1:13" x14ac:dyDescent="0.35">
      <c r="A132" s="75" t="s">
        <v>32</v>
      </c>
      <c r="B132" s="75" t="s">
        <v>473</v>
      </c>
      <c r="C132" s="75" t="s">
        <v>474</v>
      </c>
      <c r="D132" s="76">
        <v>44305</v>
      </c>
      <c r="E132" s="76">
        <v>44918</v>
      </c>
      <c r="F132" s="75" t="s">
        <v>314</v>
      </c>
      <c r="G132" s="75" t="s">
        <v>476</v>
      </c>
      <c r="H132" s="74" t="s">
        <v>449</v>
      </c>
      <c r="I132" s="76">
        <v>44918</v>
      </c>
      <c r="J132" s="79">
        <v>106.73</v>
      </c>
      <c r="K132" s="66"/>
      <c r="L132" s="72">
        <f>COUNTIFS($B$1:B132,B132)</f>
        <v>3</v>
      </c>
      <c r="M132" s="72"/>
    </row>
    <row r="133" spans="1:13" x14ac:dyDescent="0.35">
      <c r="A133" s="75" t="s">
        <v>32</v>
      </c>
      <c r="B133" s="75" t="s">
        <v>473</v>
      </c>
      <c r="C133" s="75" t="s">
        <v>474</v>
      </c>
      <c r="D133" s="76">
        <v>44305</v>
      </c>
      <c r="E133" s="76">
        <v>44918</v>
      </c>
      <c r="F133" s="75" t="s">
        <v>314</v>
      </c>
      <c r="G133" s="75" t="s">
        <v>477</v>
      </c>
      <c r="H133" s="74" t="s">
        <v>449</v>
      </c>
      <c r="I133" s="76">
        <v>44918</v>
      </c>
      <c r="J133" s="79">
        <v>360.42</v>
      </c>
      <c r="K133" s="66"/>
      <c r="L133" s="72">
        <f>COUNTIFS($B$1:B133,B133)</f>
        <v>4</v>
      </c>
      <c r="M133" s="72"/>
    </row>
    <row r="134" spans="1:13" x14ac:dyDescent="0.35">
      <c r="A134" s="75" t="s">
        <v>32</v>
      </c>
      <c r="B134" s="75" t="s">
        <v>473</v>
      </c>
      <c r="C134" s="75" t="s">
        <v>474</v>
      </c>
      <c r="D134" s="76">
        <v>44305</v>
      </c>
      <c r="E134" s="76">
        <v>44918</v>
      </c>
      <c r="F134" s="75" t="s">
        <v>314</v>
      </c>
      <c r="G134" s="75" t="s">
        <v>478</v>
      </c>
      <c r="H134" s="74" t="s">
        <v>449</v>
      </c>
      <c r="I134" s="76">
        <v>44918</v>
      </c>
      <c r="J134" s="79">
        <v>360.42</v>
      </c>
      <c r="K134" s="66"/>
      <c r="L134" s="72">
        <f>COUNTIFS($B$1:B134,B134)</f>
        <v>5</v>
      </c>
      <c r="M134" s="72"/>
    </row>
    <row r="135" spans="1:13" x14ac:dyDescent="0.35">
      <c r="A135" s="75" t="s">
        <v>32</v>
      </c>
      <c r="B135" s="75" t="s">
        <v>473</v>
      </c>
      <c r="C135" s="75" t="s">
        <v>474</v>
      </c>
      <c r="D135" s="76">
        <v>44305</v>
      </c>
      <c r="E135" s="76">
        <v>44918</v>
      </c>
      <c r="F135" s="75" t="s">
        <v>400</v>
      </c>
      <c r="G135" s="75" t="s">
        <v>479</v>
      </c>
      <c r="H135" s="74" t="s">
        <v>449</v>
      </c>
      <c r="I135" s="76">
        <v>44918</v>
      </c>
      <c r="J135" s="79">
        <v>14520</v>
      </c>
      <c r="K135" s="66"/>
      <c r="L135" s="72">
        <f>COUNTIFS($B$1:B135,B135)</f>
        <v>6</v>
      </c>
      <c r="M135" s="72"/>
    </row>
    <row r="136" spans="1:13" x14ac:dyDescent="0.35">
      <c r="A136" s="75" t="s">
        <v>32</v>
      </c>
      <c r="B136" s="75" t="s">
        <v>473</v>
      </c>
      <c r="C136" s="75" t="s">
        <v>474</v>
      </c>
      <c r="D136" s="76">
        <v>44305</v>
      </c>
      <c r="E136" s="76">
        <v>44918</v>
      </c>
      <c r="F136" s="75" t="s">
        <v>310</v>
      </c>
      <c r="G136" s="75" t="s">
        <v>480</v>
      </c>
      <c r="H136" s="74" t="s">
        <v>449</v>
      </c>
      <c r="I136" s="76">
        <v>44918</v>
      </c>
      <c r="J136" s="79">
        <v>954.72</v>
      </c>
      <c r="K136" s="66"/>
      <c r="L136" s="72">
        <f>COUNTIFS($B$1:B136,B136)</f>
        <v>7</v>
      </c>
      <c r="M136" s="72"/>
    </row>
    <row r="137" spans="1:13" x14ac:dyDescent="0.35">
      <c r="A137" s="75" t="s">
        <v>32</v>
      </c>
      <c r="B137" s="75" t="s">
        <v>473</v>
      </c>
      <c r="C137" s="75" t="s">
        <v>474</v>
      </c>
      <c r="D137" s="76">
        <v>44305</v>
      </c>
      <c r="E137" s="76">
        <v>44918</v>
      </c>
      <c r="F137" s="75" t="s">
        <v>310</v>
      </c>
      <c r="G137" s="75" t="s">
        <v>481</v>
      </c>
      <c r="H137" s="74" t="s">
        <v>449</v>
      </c>
      <c r="I137" s="76">
        <v>44918</v>
      </c>
      <c r="J137" s="79">
        <v>954.72</v>
      </c>
      <c r="K137" s="66"/>
      <c r="L137" s="72">
        <f>COUNTIFS($B$1:B137,B137)</f>
        <v>8</v>
      </c>
      <c r="M137" s="72"/>
    </row>
    <row r="138" spans="1:13" x14ac:dyDescent="0.35">
      <c r="A138" s="75" t="s">
        <v>32</v>
      </c>
      <c r="B138" s="75" t="s">
        <v>473</v>
      </c>
      <c r="C138" s="75" t="s">
        <v>474</v>
      </c>
      <c r="D138" s="76">
        <v>44305</v>
      </c>
      <c r="E138" s="76">
        <v>44918</v>
      </c>
      <c r="F138" s="75" t="s">
        <v>314</v>
      </c>
      <c r="G138" s="75" t="s">
        <v>482</v>
      </c>
      <c r="H138" s="74" t="s">
        <v>449</v>
      </c>
      <c r="I138" s="76">
        <v>44918</v>
      </c>
      <c r="J138" s="79">
        <v>425.75</v>
      </c>
      <c r="K138" s="66"/>
      <c r="L138" s="72">
        <f>COUNTIFS($B$1:B138,B138)</f>
        <v>9</v>
      </c>
      <c r="M138" s="72"/>
    </row>
    <row r="139" spans="1:13" x14ac:dyDescent="0.35">
      <c r="A139" s="75" t="s">
        <v>32</v>
      </c>
      <c r="B139" s="75" t="s">
        <v>473</v>
      </c>
      <c r="C139" s="75" t="s">
        <v>474</v>
      </c>
      <c r="D139" s="76">
        <v>44305</v>
      </c>
      <c r="E139" s="76">
        <v>44918</v>
      </c>
      <c r="F139" s="75" t="s">
        <v>314</v>
      </c>
      <c r="G139" s="75" t="s">
        <v>483</v>
      </c>
      <c r="H139" s="74" t="s">
        <v>449</v>
      </c>
      <c r="I139" s="76">
        <v>44918</v>
      </c>
      <c r="J139" s="79">
        <v>425.75</v>
      </c>
      <c r="K139" s="66"/>
      <c r="L139" s="72">
        <f>COUNTIFS($B$1:B139,B139)</f>
        <v>10</v>
      </c>
      <c r="M139" s="72"/>
    </row>
    <row r="140" spans="1:13" x14ac:dyDescent="0.35">
      <c r="A140" s="75" t="s">
        <v>32</v>
      </c>
      <c r="B140" s="75" t="s">
        <v>484</v>
      </c>
      <c r="C140" s="75" t="s">
        <v>485</v>
      </c>
      <c r="D140" s="76">
        <v>44398</v>
      </c>
      <c r="E140" s="76">
        <v>44840</v>
      </c>
      <c r="F140" s="75" t="s">
        <v>463</v>
      </c>
      <c r="G140" s="75" t="s">
        <v>486</v>
      </c>
      <c r="H140" s="74" t="s">
        <v>449</v>
      </c>
      <c r="I140" s="76">
        <v>44840</v>
      </c>
      <c r="J140" s="79">
        <v>0</v>
      </c>
      <c r="K140" s="66"/>
      <c r="L140" s="72">
        <f>COUNTIFS($B$1:B140,B140)</f>
        <v>1</v>
      </c>
      <c r="M140" s="72"/>
    </row>
    <row r="141" spans="1:13" x14ac:dyDescent="0.35">
      <c r="A141" s="75" t="s">
        <v>32</v>
      </c>
      <c r="B141" s="75" t="s">
        <v>484</v>
      </c>
      <c r="C141" s="75" t="s">
        <v>485</v>
      </c>
      <c r="D141" s="76">
        <v>44398</v>
      </c>
      <c r="E141" s="76">
        <v>44840</v>
      </c>
      <c r="F141" s="75" t="s">
        <v>314</v>
      </c>
      <c r="G141" s="75" t="s">
        <v>487</v>
      </c>
      <c r="H141" s="74" t="s">
        <v>449</v>
      </c>
      <c r="I141" s="76">
        <v>44840</v>
      </c>
      <c r="J141" s="79">
        <v>164.2</v>
      </c>
      <c r="K141" s="66"/>
      <c r="L141" s="72">
        <f>COUNTIFS($B$1:B141,B141)</f>
        <v>2</v>
      </c>
      <c r="M141" s="72"/>
    </row>
    <row r="142" spans="1:13" x14ac:dyDescent="0.35">
      <c r="A142" s="75" t="s">
        <v>32</v>
      </c>
      <c r="B142" s="75" t="s">
        <v>484</v>
      </c>
      <c r="C142" s="75" t="s">
        <v>485</v>
      </c>
      <c r="D142" s="76">
        <v>44398</v>
      </c>
      <c r="E142" s="76">
        <v>44840</v>
      </c>
      <c r="F142" s="75" t="s">
        <v>314</v>
      </c>
      <c r="G142" s="75" t="s">
        <v>488</v>
      </c>
      <c r="H142" s="74" t="s">
        <v>449</v>
      </c>
      <c r="I142" s="76">
        <v>44840</v>
      </c>
      <c r="J142" s="79">
        <v>164.2</v>
      </c>
      <c r="K142" s="66"/>
      <c r="L142" s="72">
        <f>COUNTIFS($B$1:B142,B142)</f>
        <v>3</v>
      </c>
      <c r="M142" s="72"/>
    </row>
    <row r="143" spans="1:13" x14ac:dyDescent="0.35">
      <c r="A143" s="75" t="s">
        <v>32</v>
      </c>
      <c r="B143" s="75" t="s">
        <v>484</v>
      </c>
      <c r="C143" s="75" t="s">
        <v>485</v>
      </c>
      <c r="D143" s="76">
        <v>44398</v>
      </c>
      <c r="E143" s="76">
        <v>44840</v>
      </c>
      <c r="F143" s="75" t="s">
        <v>314</v>
      </c>
      <c r="G143" s="75" t="s">
        <v>489</v>
      </c>
      <c r="H143" s="74" t="s">
        <v>449</v>
      </c>
      <c r="I143" s="76">
        <v>44840</v>
      </c>
      <c r="J143" s="79">
        <v>328.4</v>
      </c>
      <c r="K143" s="66"/>
      <c r="L143" s="72">
        <f>COUNTIFS($B$1:B143,B143)</f>
        <v>4</v>
      </c>
      <c r="M143" s="72"/>
    </row>
    <row r="144" spans="1:13" x14ac:dyDescent="0.35">
      <c r="A144" s="75" t="s">
        <v>32</v>
      </c>
      <c r="B144" s="75" t="s">
        <v>484</v>
      </c>
      <c r="C144" s="75" t="s">
        <v>485</v>
      </c>
      <c r="D144" s="76">
        <v>44398</v>
      </c>
      <c r="E144" s="76">
        <v>44840</v>
      </c>
      <c r="F144" s="75" t="s">
        <v>314</v>
      </c>
      <c r="G144" s="75" t="s">
        <v>490</v>
      </c>
      <c r="H144" s="74" t="s">
        <v>449</v>
      </c>
      <c r="I144" s="76">
        <v>44840</v>
      </c>
      <c r="J144" s="79">
        <v>554.5</v>
      </c>
      <c r="K144" s="66"/>
      <c r="L144" s="72">
        <f>COUNTIFS($B$1:B144,B144)</f>
        <v>5</v>
      </c>
      <c r="M144" s="72"/>
    </row>
    <row r="145" spans="1:13" x14ac:dyDescent="0.35">
      <c r="A145" s="75" t="s">
        <v>32</v>
      </c>
      <c r="B145" s="75" t="s">
        <v>484</v>
      </c>
      <c r="C145" s="75" t="s">
        <v>485</v>
      </c>
      <c r="D145" s="76">
        <v>44398</v>
      </c>
      <c r="E145" s="76">
        <v>44840</v>
      </c>
      <c r="F145" s="75" t="s">
        <v>314</v>
      </c>
      <c r="G145" s="75" t="s">
        <v>491</v>
      </c>
      <c r="H145" s="74" t="s">
        <v>449</v>
      </c>
      <c r="I145" s="76">
        <v>44840</v>
      </c>
      <c r="J145" s="79">
        <v>554.5</v>
      </c>
      <c r="K145" s="66"/>
      <c r="L145" s="72">
        <f>COUNTIFS($B$1:B145,B145)</f>
        <v>6</v>
      </c>
      <c r="M145" s="72"/>
    </row>
    <row r="146" spans="1:13" x14ac:dyDescent="0.35">
      <c r="A146" s="75" t="s">
        <v>32</v>
      </c>
      <c r="B146" s="75" t="s">
        <v>484</v>
      </c>
      <c r="C146" s="75" t="s">
        <v>485</v>
      </c>
      <c r="D146" s="76">
        <v>44398</v>
      </c>
      <c r="E146" s="76">
        <v>44840</v>
      </c>
      <c r="F146" s="75" t="s">
        <v>314</v>
      </c>
      <c r="G146" s="75" t="s">
        <v>492</v>
      </c>
      <c r="H146" s="74" t="s">
        <v>449</v>
      </c>
      <c r="I146" s="76">
        <v>44840</v>
      </c>
      <c r="J146" s="79">
        <v>1109</v>
      </c>
      <c r="K146" s="66"/>
      <c r="L146" s="72">
        <f>COUNTIFS($B$1:B146,B146)</f>
        <v>7</v>
      </c>
      <c r="M146" s="72"/>
    </row>
    <row r="147" spans="1:13" x14ac:dyDescent="0.35">
      <c r="A147" s="75" t="s">
        <v>32</v>
      </c>
      <c r="B147" s="75" t="s">
        <v>484</v>
      </c>
      <c r="C147" s="75" t="s">
        <v>485</v>
      </c>
      <c r="D147" s="76">
        <v>44398</v>
      </c>
      <c r="E147" s="76">
        <v>44840</v>
      </c>
      <c r="F147" s="75" t="s">
        <v>303</v>
      </c>
      <c r="G147" s="75" t="s">
        <v>493</v>
      </c>
      <c r="H147" s="74" t="s">
        <v>449</v>
      </c>
      <c r="I147" s="76">
        <v>44840</v>
      </c>
      <c r="J147" s="79">
        <v>46240</v>
      </c>
      <c r="K147" s="66"/>
      <c r="L147" s="72">
        <f>COUNTIFS($B$1:B147,B147)</f>
        <v>8</v>
      </c>
      <c r="M147" s="72"/>
    </row>
    <row r="148" spans="1:13" x14ac:dyDescent="0.35">
      <c r="A148" s="75" t="s">
        <v>32</v>
      </c>
      <c r="B148" s="75" t="s">
        <v>484</v>
      </c>
      <c r="C148" s="75" t="s">
        <v>485</v>
      </c>
      <c r="D148" s="76">
        <v>44398</v>
      </c>
      <c r="E148" s="76">
        <v>44840</v>
      </c>
      <c r="F148" s="75" t="s">
        <v>303</v>
      </c>
      <c r="G148" s="75" t="s">
        <v>494</v>
      </c>
      <c r="H148" s="74" t="s">
        <v>449</v>
      </c>
      <c r="I148" s="76">
        <v>44840</v>
      </c>
      <c r="J148" s="79">
        <v>46240</v>
      </c>
      <c r="K148" s="66"/>
      <c r="L148" s="72">
        <f>COUNTIFS($B$1:B148,B148)</f>
        <v>9</v>
      </c>
      <c r="M148" s="72"/>
    </row>
    <row r="149" spans="1:13" x14ac:dyDescent="0.35">
      <c r="A149" s="75" t="s">
        <v>32</v>
      </c>
      <c r="B149" s="75" t="s">
        <v>484</v>
      </c>
      <c r="C149" s="75" t="s">
        <v>485</v>
      </c>
      <c r="D149" s="76">
        <v>44398</v>
      </c>
      <c r="E149" s="76">
        <v>44840</v>
      </c>
      <c r="F149" s="75" t="s">
        <v>303</v>
      </c>
      <c r="G149" s="75" t="s">
        <v>495</v>
      </c>
      <c r="H149" s="74" t="s">
        <v>449</v>
      </c>
      <c r="I149" s="76">
        <v>44840</v>
      </c>
      <c r="J149" s="79">
        <v>92480</v>
      </c>
      <c r="K149" s="66"/>
      <c r="L149" s="72">
        <f>COUNTIFS($B$1:B149,B149)</f>
        <v>10</v>
      </c>
      <c r="M149" s="72"/>
    </row>
    <row r="150" spans="1:13" x14ac:dyDescent="0.35">
      <c r="A150" s="75" t="s">
        <v>32</v>
      </c>
      <c r="B150" s="75" t="s">
        <v>484</v>
      </c>
      <c r="C150" s="75" t="s">
        <v>485</v>
      </c>
      <c r="D150" s="76">
        <v>44398</v>
      </c>
      <c r="E150" s="76">
        <v>44840</v>
      </c>
      <c r="F150" s="75" t="s">
        <v>310</v>
      </c>
      <c r="G150" s="75" t="s">
        <v>496</v>
      </c>
      <c r="H150" s="74" t="s">
        <v>449</v>
      </c>
      <c r="I150" s="76">
        <v>44840</v>
      </c>
      <c r="J150" s="79">
        <v>1468.8</v>
      </c>
      <c r="K150" s="66"/>
      <c r="L150" s="72">
        <f>COUNTIFS($B$1:B150,B150)</f>
        <v>11</v>
      </c>
      <c r="M150" s="72"/>
    </row>
    <row r="151" spans="1:13" x14ac:dyDescent="0.35">
      <c r="A151" s="75" t="s">
        <v>32</v>
      </c>
      <c r="B151" s="75" t="s">
        <v>484</v>
      </c>
      <c r="C151" s="75" t="s">
        <v>485</v>
      </c>
      <c r="D151" s="76">
        <v>44398</v>
      </c>
      <c r="E151" s="76">
        <v>44840</v>
      </c>
      <c r="F151" s="75" t="s">
        <v>310</v>
      </c>
      <c r="G151" s="75" t="s">
        <v>497</v>
      </c>
      <c r="H151" s="74" t="s">
        <v>449</v>
      </c>
      <c r="I151" s="76">
        <v>44840</v>
      </c>
      <c r="J151" s="79">
        <v>1468.8</v>
      </c>
      <c r="K151" s="66"/>
      <c r="L151" s="72">
        <f>COUNTIFS($B$1:B151,B151)</f>
        <v>12</v>
      </c>
      <c r="M151" s="72"/>
    </row>
    <row r="152" spans="1:13" x14ac:dyDescent="0.35">
      <c r="A152" s="75" t="s">
        <v>32</v>
      </c>
      <c r="B152" s="75" t="s">
        <v>484</v>
      </c>
      <c r="C152" s="75" t="s">
        <v>485</v>
      </c>
      <c r="D152" s="76">
        <v>44398</v>
      </c>
      <c r="E152" s="76">
        <v>44840</v>
      </c>
      <c r="F152" s="75" t="s">
        <v>310</v>
      </c>
      <c r="G152" s="75" t="s">
        <v>498</v>
      </c>
      <c r="H152" s="74" t="s">
        <v>449</v>
      </c>
      <c r="I152" s="76">
        <v>44840</v>
      </c>
      <c r="J152" s="79">
        <v>2937.6</v>
      </c>
      <c r="K152" s="66"/>
      <c r="L152" s="72">
        <f>COUNTIFS($B$1:B152,B152)</f>
        <v>13</v>
      </c>
      <c r="M152" s="72"/>
    </row>
    <row r="153" spans="1:13" x14ac:dyDescent="0.35">
      <c r="A153" s="75" t="s">
        <v>32</v>
      </c>
      <c r="B153" s="75" t="s">
        <v>484</v>
      </c>
      <c r="C153" s="75" t="s">
        <v>485</v>
      </c>
      <c r="D153" s="76">
        <v>44398</v>
      </c>
      <c r="E153" s="76">
        <v>44840</v>
      </c>
      <c r="F153" s="75" t="s">
        <v>314</v>
      </c>
      <c r="G153" s="75" t="s">
        <v>499</v>
      </c>
      <c r="H153" s="74" t="s">
        <v>449</v>
      </c>
      <c r="I153" s="76">
        <v>44840</v>
      </c>
      <c r="J153" s="79">
        <v>655</v>
      </c>
      <c r="K153" s="66"/>
      <c r="L153" s="72">
        <f>COUNTIFS($B$1:B153,B153)</f>
        <v>14</v>
      </c>
      <c r="M153" s="72"/>
    </row>
    <row r="154" spans="1:13" x14ac:dyDescent="0.35">
      <c r="A154" s="75" t="s">
        <v>32</v>
      </c>
      <c r="B154" s="75" t="s">
        <v>484</v>
      </c>
      <c r="C154" s="75" t="s">
        <v>485</v>
      </c>
      <c r="D154" s="76">
        <v>44398</v>
      </c>
      <c r="E154" s="76">
        <v>44840</v>
      </c>
      <c r="F154" s="75" t="s">
        <v>314</v>
      </c>
      <c r="G154" s="75" t="s">
        <v>500</v>
      </c>
      <c r="H154" s="74" t="s">
        <v>449</v>
      </c>
      <c r="I154" s="76">
        <v>44840</v>
      </c>
      <c r="J154" s="79">
        <v>655</v>
      </c>
      <c r="K154" s="66"/>
      <c r="L154" s="72">
        <f>COUNTIFS($B$1:B154,B154)</f>
        <v>15</v>
      </c>
      <c r="M154" s="72"/>
    </row>
    <row r="155" spans="1:13" x14ac:dyDescent="0.35">
      <c r="A155" s="75" t="s">
        <v>32</v>
      </c>
      <c r="B155" s="75" t="s">
        <v>484</v>
      </c>
      <c r="C155" s="75" t="s">
        <v>485</v>
      </c>
      <c r="D155" s="76">
        <v>44398</v>
      </c>
      <c r="E155" s="76">
        <v>44840</v>
      </c>
      <c r="F155" s="75" t="s">
        <v>314</v>
      </c>
      <c r="G155" s="75" t="s">
        <v>501</v>
      </c>
      <c r="H155" s="74" t="s">
        <v>449</v>
      </c>
      <c r="I155" s="76">
        <v>44840</v>
      </c>
      <c r="J155" s="79">
        <v>1310</v>
      </c>
      <c r="K155" s="66"/>
      <c r="L155" s="72">
        <f>COUNTIFS($B$1:B155,B155)</f>
        <v>16</v>
      </c>
      <c r="M155" s="72"/>
    </row>
    <row r="156" spans="1:13" x14ac:dyDescent="0.35">
      <c r="A156" s="75" t="s">
        <v>32</v>
      </c>
      <c r="B156" s="75" t="s">
        <v>502</v>
      </c>
      <c r="C156" s="75" t="s">
        <v>503</v>
      </c>
      <c r="D156" s="76">
        <v>44407</v>
      </c>
      <c r="E156" s="76">
        <v>44868</v>
      </c>
      <c r="F156" s="75" t="s">
        <v>463</v>
      </c>
      <c r="G156" s="75" t="s">
        <v>21</v>
      </c>
      <c r="H156" s="74" t="s">
        <v>449</v>
      </c>
      <c r="I156" s="76">
        <v>44868</v>
      </c>
      <c r="J156" s="79">
        <v>0</v>
      </c>
      <c r="K156" s="66"/>
      <c r="L156" s="72">
        <f>COUNTIFS($B$1:B156,B156)</f>
        <v>1</v>
      </c>
      <c r="M156" s="72"/>
    </row>
    <row r="157" spans="1:13" x14ac:dyDescent="0.35">
      <c r="A157" s="75" t="s">
        <v>32</v>
      </c>
      <c r="B157" s="75" t="s">
        <v>502</v>
      </c>
      <c r="C157" s="75" t="s">
        <v>503</v>
      </c>
      <c r="D157" s="76">
        <v>44407</v>
      </c>
      <c r="E157" s="76">
        <v>44868</v>
      </c>
      <c r="F157" s="75" t="s">
        <v>314</v>
      </c>
      <c r="G157" s="75" t="s">
        <v>504</v>
      </c>
      <c r="H157" s="74" t="s">
        <v>449</v>
      </c>
      <c r="I157" s="76">
        <v>44868</v>
      </c>
      <c r="J157" s="79">
        <v>410.5</v>
      </c>
      <c r="K157" s="66"/>
      <c r="L157" s="72">
        <f>COUNTIFS($B$1:B157,B157)</f>
        <v>2</v>
      </c>
      <c r="M157" s="72"/>
    </row>
    <row r="158" spans="1:13" x14ac:dyDescent="0.35">
      <c r="A158" s="75" t="s">
        <v>32</v>
      </c>
      <c r="B158" s="75" t="s">
        <v>502</v>
      </c>
      <c r="C158" s="75" t="s">
        <v>503</v>
      </c>
      <c r="D158" s="76">
        <v>44407</v>
      </c>
      <c r="E158" s="76">
        <v>44868</v>
      </c>
      <c r="F158" s="75" t="s">
        <v>314</v>
      </c>
      <c r="G158" s="75" t="s">
        <v>505</v>
      </c>
      <c r="H158" s="74" t="s">
        <v>449</v>
      </c>
      <c r="I158" s="76">
        <v>44868</v>
      </c>
      <c r="J158" s="79">
        <v>410.5</v>
      </c>
      <c r="K158" s="66"/>
      <c r="L158" s="72">
        <f>COUNTIFS($B$1:B158,B158)</f>
        <v>3</v>
      </c>
      <c r="M158" s="73"/>
    </row>
    <row r="159" spans="1:13" x14ac:dyDescent="0.35">
      <c r="A159" s="75" t="s">
        <v>32</v>
      </c>
      <c r="B159" s="75" t="s">
        <v>502</v>
      </c>
      <c r="C159" s="75" t="s">
        <v>503</v>
      </c>
      <c r="D159" s="76">
        <v>44407</v>
      </c>
      <c r="E159" s="76">
        <v>44868</v>
      </c>
      <c r="F159" s="75" t="s">
        <v>314</v>
      </c>
      <c r="G159" s="75" t="s">
        <v>506</v>
      </c>
      <c r="H159" s="74" t="s">
        <v>449</v>
      </c>
      <c r="I159" s="76">
        <v>44868</v>
      </c>
      <c r="J159" s="79">
        <v>1386.25</v>
      </c>
      <c r="K159" s="66"/>
      <c r="L159" s="72">
        <f>COUNTIFS($B$1:B159,B159)</f>
        <v>4</v>
      </c>
      <c r="M159" s="73"/>
    </row>
    <row r="160" spans="1:13" x14ac:dyDescent="0.35">
      <c r="A160" s="75" t="s">
        <v>32</v>
      </c>
      <c r="B160" s="75" t="s">
        <v>502</v>
      </c>
      <c r="C160" s="75" t="s">
        <v>503</v>
      </c>
      <c r="D160" s="76">
        <v>44407</v>
      </c>
      <c r="E160" s="76">
        <v>44868</v>
      </c>
      <c r="F160" s="75" t="s">
        <v>314</v>
      </c>
      <c r="G160" s="75" t="s">
        <v>507</v>
      </c>
      <c r="H160" s="74" t="s">
        <v>449</v>
      </c>
      <c r="I160" s="76">
        <v>44868</v>
      </c>
      <c r="J160" s="79">
        <v>1386.25</v>
      </c>
      <c r="K160" s="66"/>
      <c r="L160" s="72">
        <f>COUNTIFS($B$1:B160,B160)</f>
        <v>5</v>
      </c>
      <c r="M160" s="73"/>
    </row>
    <row r="161" spans="1:13" x14ac:dyDescent="0.35">
      <c r="A161" s="75" t="s">
        <v>32</v>
      </c>
      <c r="B161" s="75" t="s">
        <v>502</v>
      </c>
      <c r="C161" s="75" t="s">
        <v>503</v>
      </c>
      <c r="D161" s="76">
        <v>44407</v>
      </c>
      <c r="E161" s="76">
        <v>44868</v>
      </c>
      <c r="F161" s="75" t="s">
        <v>400</v>
      </c>
      <c r="G161" s="75" t="s">
        <v>508</v>
      </c>
      <c r="H161" s="74" t="s">
        <v>449</v>
      </c>
      <c r="I161" s="76">
        <v>44868</v>
      </c>
      <c r="J161" s="79">
        <v>2000</v>
      </c>
      <c r="K161" s="66"/>
      <c r="L161" s="72">
        <f>COUNTIFS($B$1:B161,B161)</f>
        <v>6</v>
      </c>
      <c r="M161" s="73"/>
    </row>
    <row r="162" spans="1:13" x14ac:dyDescent="0.35">
      <c r="A162" s="75" t="s">
        <v>32</v>
      </c>
      <c r="B162" s="75" t="s">
        <v>502</v>
      </c>
      <c r="C162" s="75" t="s">
        <v>503</v>
      </c>
      <c r="D162" s="76">
        <v>44407</v>
      </c>
      <c r="E162" s="76">
        <v>44868</v>
      </c>
      <c r="F162" s="75" t="s">
        <v>310</v>
      </c>
      <c r="G162" s="75" t="s">
        <v>509</v>
      </c>
      <c r="H162" s="74" t="s">
        <v>449</v>
      </c>
      <c r="I162" s="76">
        <v>44868</v>
      </c>
      <c r="J162" s="79">
        <v>3672</v>
      </c>
      <c r="K162" s="66"/>
      <c r="L162" s="72">
        <f>COUNTIFS($B$1:B162,B162)</f>
        <v>7</v>
      </c>
      <c r="M162" s="73"/>
    </row>
    <row r="163" spans="1:13" x14ac:dyDescent="0.35">
      <c r="A163" s="75" t="s">
        <v>32</v>
      </c>
      <c r="B163" s="75" t="s">
        <v>502</v>
      </c>
      <c r="C163" s="75" t="s">
        <v>503</v>
      </c>
      <c r="D163" s="76">
        <v>44407</v>
      </c>
      <c r="E163" s="76">
        <v>44868</v>
      </c>
      <c r="F163" s="75" t="s">
        <v>310</v>
      </c>
      <c r="G163" s="75" t="s">
        <v>510</v>
      </c>
      <c r="H163" s="74" t="s">
        <v>449</v>
      </c>
      <c r="I163" s="76">
        <v>44868</v>
      </c>
      <c r="J163" s="79">
        <v>3672</v>
      </c>
      <c r="K163" s="66"/>
      <c r="L163" s="72">
        <f>COUNTIFS($B$1:B163,B163)</f>
        <v>8</v>
      </c>
      <c r="M163" s="73"/>
    </row>
    <row r="164" spans="1:13" x14ac:dyDescent="0.35">
      <c r="A164" s="75" t="s">
        <v>32</v>
      </c>
      <c r="B164" s="75" t="s">
        <v>502</v>
      </c>
      <c r="C164" s="75" t="s">
        <v>503</v>
      </c>
      <c r="D164" s="76">
        <v>44407</v>
      </c>
      <c r="E164" s="76">
        <v>44868</v>
      </c>
      <c r="F164" s="75" t="s">
        <v>314</v>
      </c>
      <c r="G164" s="75" t="s">
        <v>511</v>
      </c>
      <c r="H164" s="74" t="s">
        <v>449</v>
      </c>
      <c r="I164" s="76">
        <v>44868</v>
      </c>
      <c r="J164" s="79">
        <v>1637.5</v>
      </c>
      <c r="K164" s="66"/>
      <c r="L164" s="72">
        <f>COUNTIFS($B$1:B164,B164)</f>
        <v>9</v>
      </c>
      <c r="M164" s="73"/>
    </row>
    <row r="165" spans="1:13" x14ac:dyDescent="0.35">
      <c r="A165" s="75" t="s">
        <v>32</v>
      </c>
      <c r="B165" s="75" t="s">
        <v>502</v>
      </c>
      <c r="C165" s="75" t="s">
        <v>503</v>
      </c>
      <c r="D165" s="76">
        <v>44407</v>
      </c>
      <c r="E165" s="76">
        <v>44868</v>
      </c>
      <c r="F165" s="75" t="s">
        <v>314</v>
      </c>
      <c r="G165" s="75" t="s">
        <v>512</v>
      </c>
      <c r="H165" s="74" t="s">
        <v>449</v>
      </c>
      <c r="I165" s="76">
        <v>44868</v>
      </c>
      <c r="J165" s="79">
        <v>1637.5</v>
      </c>
      <c r="K165" s="66"/>
      <c r="L165" s="72">
        <f>COUNTIFS($B$1:B165,B165)</f>
        <v>10</v>
      </c>
      <c r="M165" s="73"/>
    </row>
    <row r="166" spans="1:13" x14ac:dyDescent="0.35">
      <c r="A166" s="74" t="s">
        <v>33</v>
      </c>
      <c r="B166" s="74" t="s">
        <v>95</v>
      </c>
      <c r="C166" s="75" t="s">
        <v>114</v>
      </c>
      <c r="D166" s="76">
        <v>39205</v>
      </c>
      <c r="E166" s="76">
        <v>40368</v>
      </c>
      <c r="F166" s="75" t="s">
        <v>314</v>
      </c>
      <c r="G166" s="74" t="s">
        <v>513</v>
      </c>
      <c r="H166" s="74" t="s">
        <v>305</v>
      </c>
      <c r="I166" s="77">
        <v>45016</v>
      </c>
      <c r="J166" s="78">
        <v>199</v>
      </c>
      <c r="K166" s="66"/>
      <c r="L166" s="72">
        <f>COUNTIFS($B$1:B166,B166)</f>
        <v>1</v>
      </c>
      <c r="M166" s="73"/>
    </row>
    <row r="167" spans="1:13" x14ac:dyDescent="0.35">
      <c r="A167" s="74" t="s">
        <v>33</v>
      </c>
      <c r="B167" s="74" t="s">
        <v>514</v>
      </c>
      <c r="C167" s="75" t="s">
        <v>515</v>
      </c>
      <c r="D167" s="76">
        <v>39716</v>
      </c>
      <c r="E167" s="76">
        <v>40081</v>
      </c>
      <c r="F167" s="75" t="s">
        <v>314</v>
      </c>
      <c r="G167" s="74" t="s">
        <v>516</v>
      </c>
      <c r="H167" s="74" t="s">
        <v>305</v>
      </c>
      <c r="I167" s="77">
        <v>44839</v>
      </c>
      <c r="J167" s="78">
        <v>3767</v>
      </c>
      <c r="K167" s="66"/>
      <c r="L167" s="72">
        <f>COUNTIFS($B$1:B167,B167)</f>
        <v>1</v>
      </c>
      <c r="M167" s="73"/>
    </row>
    <row r="168" spans="1:13" x14ac:dyDescent="0.35">
      <c r="A168" s="74" t="s">
        <v>33</v>
      </c>
      <c r="B168" s="74" t="s">
        <v>517</v>
      </c>
      <c r="C168" s="75" t="s">
        <v>518</v>
      </c>
      <c r="D168" s="76">
        <v>39899</v>
      </c>
      <c r="E168" s="76">
        <v>40121</v>
      </c>
      <c r="F168" s="75" t="s">
        <v>314</v>
      </c>
      <c r="G168" s="74" t="s">
        <v>519</v>
      </c>
      <c r="H168" s="74" t="s">
        <v>305</v>
      </c>
      <c r="I168" s="77">
        <v>45016</v>
      </c>
      <c r="J168" s="78">
        <v>11718.23</v>
      </c>
      <c r="K168" s="42"/>
      <c r="L168" s="72">
        <f>COUNTIFS($B$1:B168,B168)</f>
        <v>1</v>
      </c>
      <c r="M168" s="73"/>
    </row>
    <row r="169" spans="1:13" x14ac:dyDescent="0.35">
      <c r="A169" s="74" t="s">
        <v>33</v>
      </c>
      <c r="B169" s="74" t="s">
        <v>520</v>
      </c>
      <c r="C169" s="75" t="s">
        <v>521</v>
      </c>
      <c r="D169" s="76">
        <v>40154</v>
      </c>
      <c r="E169" s="76">
        <v>40361</v>
      </c>
      <c r="F169" s="75" t="s">
        <v>314</v>
      </c>
      <c r="G169" s="74" t="s">
        <v>522</v>
      </c>
      <c r="H169" s="74" t="s">
        <v>305</v>
      </c>
      <c r="I169" s="77">
        <v>44839</v>
      </c>
      <c r="J169" s="78">
        <v>641.05999999999995</v>
      </c>
      <c r="K169" s="66"/>
      <c r="L169" s="72">
        <f>COUNTIFS($B$1:B169,B169)</f>
        <v>1</v>
      </c>
      <c r="M169" s="73"/>
    </row>
    <row r="170" spans="1:13" x14ac:dyDescent="0.35">
      <c r="A170" s="74" t="s">
        <v>33</v>
      </c>
      <c r="B170" s="74" t="s">
        <v>175</v>
      </c>
      <c r="C170" s="75" t="s">
        <v>250</v>
      </c>
      <c r="D170" s="76">
        <v>40291</v>
      </c>
      <c r="E170" s="76">
        <v>40441</v>
      </c>
      <c r="F170" s="75" t="s">
        <v>314</v>
      </c>
      <c r="G170" s="74" t="s">
        <v>523</v>
      </c>
      <c r="H170" s="74" t="s">
        <v>305</v>
      </c>
      <c r="I170" s="77">
        <v>45016</v>
      </c>
      <c r="J170" s="78">
        <v>7098.87</v>
      </c>
      <c r="K170" s="66"/>
      <c r="L170" s="72">
        <f>COUNTIFS($B$1:B170,B170)</f>
        <v>1</v>
      </c>
      <c r="M170" s="73"/>
    </row>
    <row r="171" spans="1:13" x14ac:dyDescent="0.35">
      <c r="A171" s="74" t="s">
        <v>33</v>
      </c>
      <c r="B171" s="74" t="s">
        <v>524</v>
      </c>
      <c r="C171" s="75" t="s">
        <v>525</v>
      </c>
      <c r="D171" s="76">
        <v>40773</v>
      </c>
      <c r="E171" s="76">
        <v>40918</v>
      </c>
      <c r="F171" s="75" t="s">
        <v>314</v>
      </c>
      <c r="G171" s="74" t="s">
        <v>523</v>
      </c>
      <c r="H171" s="74" t="s">
        <v>305</v>
      </c>
      <c r="I171" s="77">
        <v>45016</v>
      </c>
      <c r="J171" s="78">
        <v>5328.52</v>
      </c>
      <c r="K171" s="66"/>
      <c r="L171" s="72">
        <f>COUNTIFS($B$1:B171,B171)</f>
        <v>1</v>
      </c>
      <c r="M171" s="73"/>
    </row>
    <row r="172" spans="1:13" x14ac:dyDescent="0.35">
      <c r="A172" s="74" t="s">
        <v>33</v>
      </c>
      <c r="B172" s="74" t="s">
        <v>526</v>
      </c>
      <c r="C172" s="75" t="s">
        <v>527</v>
      </c>
      <c r="D172" s="76">
        <v>41330</v>
      </c>
      <c r="E172" s="76">
        <v>41505</v>
      </c>
      <c r="F172" s="75" t="s">
        <v>314</v>
      </c>
      <c r="G172" s="74" t="s">
        <v>528</v>
      </c>
      <c r="H172" s="74" t="s">
        <v>305</v>
      </c>
      <c r="I172" s="77">
        <v>45016</v>
      </c>
      <c r="J172" s="78">
        <v>228.06</v>
      </c>
      <c r="K172" s="66"/>
      <c r="L172" s="72">
        <f>COUNTIFS($B$1:B172,B172)</f>
        <v>1</v>
      </c>
      <c r="M172" s="73"/>
    </row>
    <row r="173" spans="1:13" x14ac:dyDescent="0.35">
      <c r="A173" s="74" t="s">
        <v>33</v>
      </c>
      <c r="B173" s="74" t="s">
        <v>2</v>
      </c>
      <c r="C173" s="75" t="s">
        <v>24</v>
      </c>
      <c r="D173" s="76">
        <v>41562</v>
      </c>
      <c r="E173" s="76">
        <v>41632</v>
      </c>
      <c r="F173" s="75" t="s">
        <v>314</v>
      </c>
      <c r="G173" s="74" t="s">
        <v>529</v>
      </c>
      <c r="H173" s="74" t="s">
        <v>305</v>
      </c>
      <c r="I173" s="77">
        <v>45016</v>
      </c>
      <c r="J173" s="78">
        <v>246.59</v>
      </c>
      <c r="K173" s="66"/>
      <c r="L173" s="72">
        <f>COUNTIFS($B$1:B173,B173)</f>
        <v>1</v>
      </c>
      <c r="M173" s="73"/>
    </row>
    <row r="174" spans="1:13" x14ac:dyDescent="0.35">
      <c r="A174" s="74" t="s">
        <v>33</v>
      </c>
      <c r="B174" s="74" t="s">
        <v>530</v>
      </c>
      <c r="C174" s="75" t="s">
        <v>531</v>
      </c>
      <c r="D174" s="76">
        <v>41610</v>
      </c>
      <c r="E174" s="76">
        <v>41793</v>
      </c>
      <c r="F174" s="75" t="s">
        <v>314</v>
      </c>
      <c r="G174" s="74" t="s">
        <v>532</v>
      </c>
      <c r="H174" s="74" t="s">
        <v>305</v>
      </c>
      <c r="I174" s="77">
        <v>45016</v>
      </c>
      <c r="J174" s="78">
        <v>16.29</v>
      </c>
      <c r="K174" s="66"/>
      <c r="L174" s="72">
        <f>COUNTIFS($B$1:B174,B174)</f>
        <v>1</v>
      </c>
      <c r="M174" s="73"/>
    </row>
    <row r="175" spans="1:13" x14ac:dyDescent="0.35">
      <c r="A175" s="74" t="s">
        <v>33</v>
      </c>
      <c r="B175" s="74" t="s">
        <v>533</v>
      </c>
      <c r="C175" s="75" t="s">
        <v>534</v>
      </c>
      <c r="D175" s="76">
        <v>41628</v>
      </c>
      <c r="E175" s="76">
        <v>42096</v>
      </c>
      <c r="F175" s="75" t="s">
        <v>310</v>
      </c>
      <c r="G175" s="74" t="s">
        <v>535</v>
      </c>
      <c r="H175" s="74" t="s">
        <v>343</v>
      </c>
      <c r="I175" s="77">
        <v>44861</v>
      </c>
      <c r="J175" s="78">
        <v>5136.25</v>
      </c>
      <c r="K175" s="66"/>
      <c r="L175" s="72">
        <f>COUNTIFS($B$1:B175,B175)</f>
        <v>1</v>
      </c>
      <c r="M175" s="73"/>
    </row>
    <row r="176" spans="1:13" x14ac:dyDescent="0.35">
      <c r="A176" s="74" t="s">
        <v>33</v>
      </c>
      <c r="B176" s="74" t="s">
        <v>533</v>
      </c>
      <c r="C176" s="75" t="s">
        <v>534</v>
      </c>
      <c r="D176" s="76">
        <v>41628</v>
      </c>
      <c r="E176" s="76">
        <v>42096</v>
      </c>
      <c r="F176" s="75" t="s">
        <v>314</v>
      </c>
      <c r="G176" s="74" t="s">
        <v>536</v>
      </c>
      <c r="H176" s="74" t="s">
        <v>305</v>
      </c>
      <c r="I176" s="77">
        <v>45016</v>
      </c>
      <c r="J176" s="78">
        <v>922</v>
      </c>
      <c r="K176" s="66"/>
      <c r="L176" s="72">
        <f>COUNTIFS($B$1:B176,B176)</f>
        <v>2</v>
      </c>
      <c r="M176" s="73"/>
    </row>
    <row r="177" spans="1:13" x14ac:dyDescent="0.35">
      <c r="A177" s="74" t="s">
        <v>33</v>
      </c>
      <c r="B177" s="74" t="s">
        <v>3</v>
      </c>
      <c r="C177" s="75" t="s">
        <v>25</v>
      </c>
      <c r="D177" s="76">
        <v>41715</v>
      </c>
      <c r="E177" s="76">
        <v>42095</v>
      </c>
      <c r="F177" s="75" t="s">
        <v>314</v>
      </c>
      <c r="G177" s="74" t="s">
        <v>537</v>
      </c>
      <c r="H177" s="74" t="s">
        <v>305</v>
      </c>
      <c r="I177" s="77">
        <v>45016</v>
      </c>
      <c r="J177" s="78">
        <v>293.22000000000003</v>
      </c>
      <c r="K177" s="66"/>
      <c r="L177" s="72">
        <f>COUNTIFS($B$1:B177,B177)</f>
        <v>1</v>
      </c>
      <c r="M177" s="73"/>
    </row>
    <row r="178" spans="1:13" x14ac:dyDescent="0.35">
      <c r="A178" s="74" t="s">
        <v>33</v>
      </c>
      <c r="B178" s="74" t="s">
        <v>538</v>
      </c>
      <c r="C178" s="75" t="s">
        <v>539</v>
      </c>
      <c r="D178" s="76">
        <v>41778</v>
      </c>
      <c r="E178" s="76">
        <v>41822</v>
      </c>
      <c r="F178" s="75" t="s">
        <v>314</v>
      </c>
      <c r="G178" s="74" t="s">
        <v>519</v>
      </c>
      <c r="H178" s="74" t="s">
        <v>305</v>
      </c>
      <c r="I178" s="77">
        <v>45016</v>
      </c>
      <c r="J178" s="78">
        <v>16.29</v>
      </c>
      <c r="K178" s="42"/>
      <c r="L178" s="72">
        <f>COUNTIFS($B$1:B178,B178)</f>
        <v>1</v>
      </c>
      <c r="M178" s="73"/>
    </row>
    <row r="179" spans="1:13" x14ac:dyDescent="0.35">
      <c r="A179" s="74" t="s">
        <v>33</v>
      </c>
      <c r="B179" s="74" t="s">
        <v>540</v>
      </c>
      <c r="C179" s="75" t="s">
        <v>541</v>
      </c>
      <c r="D179" s="76">
        <v>42248</v>
      </c>
      <c r="E179" s="76">
        <v>42353</v>
      </c>
      <c r="F179" s="75" t="s">
        <v>542</v>
      </c>
      <c r="G179" s="74" t="s">
        <v>543</v>
      </c>
      <c r="H179" s="74" t="s">
        <v>343</v>
      </c>
      <c r="I179" s="77">
        <v>44781</v>
      </c>
      <c r="J179" s="78">
        <v>604519.77</v>
      </c>
      <c r="K179" s="42"/>
      <c r="L179" s="72">
        <f>COUNTIFS($B$1:B179,B179)</f>
        <v>1</v>
      </c>
      <c r="M179" s="73"/>
    </row>
    <row r="180" spans="1:13" x14ac:dyDescent="0.35">
      <c r="A180" s="74" t="s">
        <v>33</v>
      </c>
      <c r="B180" s="74" t="s">
        <v>149</v>
      </c>
      <c r="C180" s="75" t="s">
        <v>251</v>
      </c>
      <c r="D180" s="76">
        <v>42010</v>
      </c>
      <c r="E180" s="76">
        <v>42213</v>
      </c>
      <c r="F180" s="75" t="s">
        <v>314</v>
      </c>
      <c r="G180" s="74" t="s">
        <v>200</v>
      </c>
      <c r="H180" s="74" t="s">
        <v>305</v>
      </c>
      <c r="I180" s="77">
        <v>44839</v>
      </c>
      <c r="J180" s="78">
        <v>799.07</v>
      </c>
      <c r="K180" s="66"/>
      <c r="L180" s="72">
        <f>COUNTIFS($B$1:B180,B180)</f>
        <v>1</v>
      </c>
      <c r="M180" s="73"/>
    </row>
    <row r="181" spans="1:13" x14ac:dyDescent="0.35">
      <c r="A181" s="74" t="s">
        <v>33</v>
      </c>
      <c r="B181" s="74" t="s">
        <v>4</v>
      </c>
      <c r="C181" s="75" t="s">
        <v>26</v>
      </c>
      <c r="D181" s="76">
        <v>42009</v>
      </c>
      <c r="E181" s="76">
        <v>42306</v>
      </c>
      <c r="F181" s="75" t="s">
        <v>303</v>
      </c>
      <c r="G181" s="74" t="s">
        <v>544</v>
      </c>
      <c r="H181" s="74" t="s">
        <v>343</v>
      </c>
      <c r="I181" s="77">
        <v>44963</v>
      </c>
      <c r="J181" s="78">
        <v>61247.77</v>
      </c>
      <c r="K181" s="66"/>
      <c r="L181" s="72">
        <f>COUNTIFS($B$1:B181,B181)</f>
        <v>1</v>
      </c>
      <c r="M181" s="73"/>
    </row>
    <row r="182" spans="1:13" x14ac:dyDescent="0.35">
      <c r="A182" s="74" t="s">
        <v>33</v>
      </c>
      <c r="B182" s="74" t="s">
        <v>4</v>
      </c>
      <c r="C182" s="75" t="s">
        <v>26</v>
      </c>
      <c r="D182" s="76">
        <v>42009</v>
      </c>
      <c r="E182" s="76">
        <v>42306</v>
      </c>
      <c r="F182" s="75" t="s">
        <v>303</v>
      </c>
      <c r="G182" s="74" t="s">
        <v>545</v>
      </c>
      <c r="H182" s="74" t="s">
        <v>343</v>
      </c>
      <c r="I182" s="77">
        <v>44963</v>
      </c>
      <c r="J182" s="78">
        <v>62717.01</v>
      </c>
      <c r="K182" s="66"/>
      <c r="L182" s="72">
        <f>COUNTIFS($B$1:B182,B182)</f>
        <v>2</v>
      </c>
      <c r="M182" s="73"/>
    </row>
    <row r="183" spans="1:13" x14ac:dyDescent="0.35">
      <c r="A183" s="74" t="s">
        <v>33</v>
      </c>
      <c r="B183" s="74" t="s">
        <v>77</v>
      </c>
      <c r="C183" s="75" t="s">
        <v>89</v>
      </c>
      <c r="D183" s="76">
        <v>41571</v>
      </c>
      <c r="E183" s="76">
        <v>42353</v>
      </c>
      <c r="F183" s="75" t="s">
        <v>314</v>
      </c>
      <c r="G183" s="74" t="s">
        <v>546</v>
      </c>
      <c r="H183" s="74" t="s">
        <v>343</v>
      </c>
      <c r="I183" s="77">
        <v>44722</v>
      </c>
      <c r="J183" s="78">
        <v>11820.19</v>
      </c>
      <c r="K183" s="66"/>
      <c r="L183" s="72">
        <f>COUNTIFS($B$1:B183,B183)</f>
        <v>1</v>
      </c>
      <c r="M183" s="73"/>
    </row>
    <row r="184" spans="1:13" x14ac:dyDescent="0.35">
      <c r="A184" s="74" t="s">
        <v>33</v>
      </c>
      <c r="B184" s="74" t="s">
        <v>77</v>
      </c>
      <c r="C184" s="75" t="s">
        <v>89</v>
      </c>
      <c r="D184" s="76">
        <v>41571</v>
      </c>
      <c r="E184" s="76">
        <v>42353</v>
      </c>
      <c r="F184" s="75" t="s">
        <v>314</v>
      </c>
      <c r="G184" s="74" t="s">
        <v>547</v>
      </c>
      <c r="H184" s="74" t="s">
        <v>343</v>
      </c>
      <c r="I184" s="77">
        <v>44722</v>
      </c>
      <c r="J184" s="78">
        <v>18739.7</v>
      </c>
      <c r="K184" s="66"/>
      <c r="L184" s="72">
        <f>COUNTIFS($B$1:B184,B184)</f>
        <v>2</v>
      </c>
      <c r="M184" s="73"/>
    </row>
    <row r="185" spans="1:13" x14ac:dyDescent="0.35">
      <c r="A185" s="74" t="s">
        <v>33</v>
      </c>
      <c r="B185" s="74" t="s">
        <v>77</v>
      </c>
      <c r="C185" s="75" t="s">
        <v>89</v>
      </c>
      <c r="D185" s="76">
        <v>41571</v>
      </c>
      <c r="E185" s="76">
        <v>42353</v>
      </c>
      <c r="F185" s="75" t="s">
        <v>310</v>
      </c>
      <c r="G185" s="74" t="s">
        <v>548</v>
      </c>
      <c r="H185" s="74" t="s">
        <v>343</v>
      </c>
      <c r="I185" s="77">
        <v>44722</v>
      </c>
      <c r="J185" s="78">
        <v>18134.88</v>
      </c>
      <c r="K185" s="66"/>
      <c r="L185" s="72">
        <f>COUNTIFS($B$1:B185,B185)</f>
        <v>3</v>
      </c>
      <c r="M185" s="73"/>
    </row>
    <row r="186" spans="1:13" x14ac:dyDescent="0.35">
      <c r="A186" s="74" t="s">
        <v>33</v>
      </c>
      <c r="B186" s="74" t="s">
        <v>77</v>
      </c>
      <c r="C186" s="75" t="s">
        <v>89</v>
      </c>
      <c r="D186" s="76">
        <v>41571</v>
      </c>
      <c r="E186" s="76">
        <v>42353</v>
      </c>
      <c r="F186" s="75" t="s">
        <v>314</v>
      </c>
      <c r="G186" s="74" t="s">
        <v>549</v>
      </c>
      <c r="H186" s="74" t="s">
        <v>343</v>
      </c>
      <c r="I186" s="77">
        <v>44722</v>
      </c>
      <c r="J186" s="78">
        <v>4121.17</v>
      </c>
      <c r="K186" s="66"/>
      <c r="L186" s="72">
        <f>COUNTIFS($B$1:B186,B186)</f>
        <v>4</v>
      </c>
      <c r="M186" s="73"/>
    </row>
    <row r="187" spans="1:13" x14ac:dyDescent="0.35">
      <c r="A187" s="74" t="s">
        <v>33</v>
      </c>
      <c r="B187" s="74" t="s">
        <v>77</v>
      </c>
      <c r="C187" s="75" t="s">
        <v>89</v>
      </c>
      <c r="D187" s="76">
        <v>41571</v>
      </c>
      <c r="E187" s="76">
        <v>42353</v>
      </c>
      <c r="F187" s="75" t="s">
        <v>314</v>
      </c>
      <c r="G187" s="74" t="s">
        <v>550</v>
      </c>
      <c r="H187" s="74" t="s">
        <v>305</v>
      </c>
      <c r="I187" s="77">
        <v>44826</v>
      </c>
      <c r="J187" s="78">
        <v>698</v>
      </c>
      <c r="K187" s="66"/>
      <c r="L187" s="72">
        <f>COUNTIFS($B$1:B187,B187)</f>
        <v>5</v>
      </c>
      <c r="M187" s="73"/>
    </row>
    <row r="188" spans="1:13" x14ac:dyDescent="0.35">
      <c r="A188" s="74" t="s">
        <v>33</v>
      </c>
      <c r="B188" s="74" t="s">
        <v>77</v>
      </c>
      <c r="C188" s="75" t="s">
        <v>89</v>
      </c>
      <c r="D188" s="76">
        <v>41571</v>
      </c>
      <c r="E188" s="76">
        <v>42353</v>
      </c>
      <c r="F188" s="75" t="s">
        <v>314</v>
      </c>
      <c r="G188" s="74" t="s">
        <v>551</v>
      </c>
      <c r="H188" s="74" t="s">
        <v>305</v>
      </c>
      <c r="I188" s="77">
        <v>45016</v>
      </c>
      <c r="J188" s="78">
        <v>3687.57</v>
      </c>
      <c r="K188" s="66"/>
      <c r="L188" s="72">
        <f>COUNTIFS($B$1:B188,B188)</f>
        <v>6</v>
      </c>
      <c r="M188" s="73"/>
    </row>
    <row r="189" spans="1:13" x14ac:dyDescent="0.35">
      <c r="A189" s="74" t="s">
        <v>33</v>
      </c>
      <c r="B189" s="74" t="s">
        <v>77</v>
      </c>
      <c r="C189" s="75" t="s">
        <v>89</v>
      </c>
      <c r="D189" s="76">
        <v>41571</v>
      </c>
      <c r="E189" s="76">
        <v>42353</v>
      </c>
      <c r="F189" s="75" t="s">
        <v>303</v>
      </c>
      <c r="G189" s="74" t="s">
        <v>552</v>
      </c>
      <c r="H189" s="74" t="s">
        <v>305</v>
      </c>
      <c r="I189" s="77">
        <v>45016</v>
      </c>
      <c r="J189" s="78">
        <v>1577050.98</v>
      </c>
      <c r="K189" s="66"/>
      <c r="L189" s="72">
        <f>COUNTIFS($B$1:B189,B189)</f>
        <v>7</v>
      </c>
      <c r="M189" s="73"/>
    </row>
    <row r="190" spans="1:13" x14ac:dyDescent="0.35">
      <c r="A190" s="74" t="s">
        <v>33</v>
      </c>
      <c r="B190" s="74" t="s">
        <v>553</v>
      </c>
      <c r="C190" s="75" t="s">
        <v>554</v>
      </c>
      <c r="D190" s="76">
        <v>42139</v>
      </c>
      <c r="E190" s="76">
        <v>42271</v>
      </c>
      <c r="F190" s="75" t="s">
        <v>314</v>
      </c>
      <c r="G190" s="74" t="s">
        <v>555</v>
      </c>
      <c r="H190" s="74" t="s">
        <v>305</v>
      </c>
      <c r="I190" s="77">
        <v>45016</v>
      </c>
      <c r="J190" s="78">
        <v>7992.89</v>
      </c>
      <c r="K190" s="66"/>
      <c r="L190" s="72">
        <f>COUNTIFS($B$1:B190,B190)</f>
        <v>1</v>
      </c>
      <c r="M190" s="73"/>
    </row>
    <row r="191" spans="1:13" x14ac:dyDescent="0.35">
      <c r="A191" s="74" t="s">
        <v>33</v>
      </c>
      <c r="B191" s="74" t="s">
        <v>556</v>
      </c>
      <c r="C191" s="75" t="s">
        <v>557</v>
      </c>
      <c r="D191" s="76">
        <v>42235</v>
      </c>
      <c r="E191" s="76">
        <v>42551</v>
      </c>
      <c r="F191" s="75" t="s">
        <v>314</v>
      </c>
      <c r="G191" s="74" t="s">
        <v>558</v>
      </c>
      <c r="H191" s="74" t="s">
        <v>343</v>
      </c>
      <c r="I191" s="77">
        <v>44664</v>
      </c>
      <c r="J191" s="78">
        <v>5142.92</v>
      </c>
      <c r="K191" s="66"/>
      <c r="L191" s="72">
        <f>COUNTIFS($B$1:B191,B191)</f>
        <v>1</v>
      </c>
      <c r="M191" s="73"/>
    </row>
    <row r="192" spans="1:13" x14ac:dyDescent="0.35">
      <c r="A192" s="74" t="s">
        <v>33</v>
      </c>
      <c r="B192" s="74" t="s">
        <v>556</v>
      </c>
      <c r="C192" s="75" t="s">
        <v>557</v>
      </c>
      <c r="D192" s="76">
        <v>42235</v>
      </c>
      <c r="E192" s="76">
        <v>42551</v>
      </c>
      <c r="F192" s="75" t="s">
        <v>303</v>
      </c>
      <c r="G192" s="74" t="s">
        <v>559</v>
      </c>
      <c r="H192" s="74" t="s">
        <v>343</v>
      </c>
      <c r="I192" s="77">
        <v>44664</v>
      </c>
      <c r="J192" s="78">
        <v>208978.49</v>
      </c>
      <c r="K192" s="66"/>
      <c r="L192" s="72">
        <f>COUNTIFS($B$1:B192,B192)</f>
        <v>2</v>
      </c>
      <c r="M192" s="73"/>
    </row>
    <row r="193" spans="1:13" x14ac:dyDescent="0.35">
      <c r="A193" s="74" t="s">
        <v>33</v>
      </c>
      <c r="B193" s="74" t="s">
        <v>556</v>
      </c>
      <c r="C193" s="75" t="s">
        <v>557</v>
      </c>
      <c r="D193" s="76">
        <v>42235</v>
      </c>
      <c r="E193" s="76">
        <v>42551</v>
      </c>
      <c r="F193" s="75" t="s">
        <v>303</v>
      </c>
      <c r="G193" s="74" t="s">
        <v>560</v>
      </c>
      <c r="H193" s="74" t="s">
        <v>343</v>
      </c>
      <c r="I193" s="77">
        <v>44664</v>
      </c>
      <c r="J193" s="78">
        <v>208876.67</v>
      </c>
      <c r="K193" s="66"/>
      <c r="L193" s="72">
        <f>COUNTIFS($B$1:B193,B193)</f>
        <v>3</v>
      </c>
      <c r="M193" s="73"/>
    </row>
    <row r="194" spans="1:13" x14ac:dyDescent="0.35">
      <c r="A194" s="74" t="s">
        <v>33</v>
      </c>
      <c r="B194" s="74" t="s">
        <v>556</v>
      </c>
      <c r="C194" s="75" t="s">
        <v>557</v>
      </c>
      <c r="D194" s="76">
        <v>42235</v>
      </c>
      <c r="E194" s="76">
        <v>42551</v>
      </c>
      <c r="F194" s="75" t="s">
        <v>303</v>
      </c>
      <c r="G194" s="74" t="s">
        <v>560</v>
      </c>
      <c r="H194" s="74" t="s">
        <v>305</v>
      </c>
      <c r="I194" s="77">
        <v>45016</v>
      </c>
      <c r="J194" s="78">
        <v>208876.67</v>
      </c>
      <c r="K194" s="66"/>
      <c r="L194" s="72">
        <f>COUNTIFS($B$1:B194,B194)</f>
        <v>4</v>
      </c>
      <c r="M194" s="73"/>
    </row>
    <row r="195" spans="1:13" x14ac:dyDescent="0.35">
      <c r="A195" s="74" t="s">
        <v>33</v>
      </c>
      <c r="B195" s="74" t="s">
        <v>561</v>
      </c>
      <c r="C195" s="75" t="s">
        <v>562</v>
      </c>
      <c r="D195" s="76">
        <v>42562</v>
      </c>
      <c r="E195" s="76">
        <v>42886</v>
      </c>
      <c r="F195" s="75" t="s">
        <v>314</v>
      </c>
      <c r="G195" s="74" t="s">
        <v>563</v>
      </c>
      <c r="H195" s="74" t="s">
        <v>305</v>
      </c>
      <c r="I195" s="77">
        <v>44839</v>
      </c>
      <c r="J195" s="78">
        <v>300.08</v>
      </c>
      <c r="K195" s="66"/>
      <c r="L195" s="72">
        <f>COUNTIFS($B$1:B195,B195)</f>
        <v>1</v>
      </c>
      <c r="M195" s="73"/>
    </row>
    <row r="196" spans="1:13" x14ac:dyDescent="0.35">
      <c r="A196" s="74" t="s">
        <v>33</v>
      </c>
      <c r="B196" s="74" t="s">
        <v>5</v>
      </c>
      <c r="C196" s="75" t="s">
        <v>27</v>
      </c>
      <c r="D196" s="76">
        <v>42634</v>
      </c>
      <c r="E196" s="76">
        <v>43013</v>
      </c>
      <c r="F196" s="75" t="s">
        <v>314</v>
      </c>
      <c r="G196" s="74" t="s">
        <v>564</v>
      </c>
      <c r="H196" s="74" t="s">
        <v>305</v>
      </c>
      <c r="I196" s="77">
        <v>44839</v>
      </c>
      <c r="J196" s="78">
        <v>723.21</v>
      </c>
      <c r="K196" s="66"/>
      <c r="L196" s="72">
        <f>COUNTIFS($B$1:B196,B196)</f>
        <v>1</v>
      </c>
      <c r="M196" s="73"/>
    </row>
    <row r="197" spans="1:13" x14ac:dyDescent="0.35">
      <c r="A197" s="74" t="s">
        <v>33</v>
      </c>
      <c r="B197" s="74" t="s">
        <v>138</v>
      </c>
      <c r="C197" s="75" t="s">
        <v>252</v>
      </c>
      <c r="D197" s="76">
        <v>42969</v>
      </c>
      <c r="E197" s="76">
        <v>44364</v>
      </c>
      <c r="F197" s="75" t="s">
        <v>408</v>
      </c>
      <c r="G197" s="74" t="s">
        <v>221</v>
      </c>
      <c r="H197" s="74" t="s">
        <v>343</v>
      </c>
      <c r="I197" s="77">
        <v>44873</v>
      </c>
      <c r="J197" s="78">
        <v>3569222.71</v>
      </c>
      <c r="K197" s="66"/>
      <c r="L197" s="72">
        <f>COUNTIFS($B$1:B197,B197)</f>
        <v>1</v>
      </c>
      <c r="M197" s="73"/>
    </row>
    <row r="198" spans="1:13" x14ac:dyDescent="0.35">
      <c r="A198" s="74" t="s">
        <v>33</v>
      </c>
      <c r="B198" s="74" t="s">
        <v>565</v>
      </c>
      <c r="C198" s="75" t="s">
        <v>566</v>
      </c>
      <c r="D198" s="76">
        <v>43236</v>
      </c>
      <c r="E198" s="76">
        <v>44258</v>
      </c>
      <c r="F198" s="75" t="s">
        <v>408</v>
      </c>
      <c r="G198" s="74" t="s">
        <v>567</v>
      </c>
      <c r="H198" s="74" t="s">
        <v>343</v>
      </c>
      <c r="I198" s="77">
        <v>44686</v>
      </c>
      <c r="J198" s="78">
        <v>10947.62</v>
      </c>
      <c r="K198" s="66"/>
      <c r="L198" s="72">
        <f>COUNTIFS($B$1:B198,B198)</f>
        <v>1</v>
      </c>
      <c r="M198" s="73"/>
    </row>
    <row r="199" spans="1:13" x14ac:dyDescent="0.35">
      <c r="A199" s="74" t="s">
        <v>33</v>
      </c>
      <c r="B199" s="74" t="s">
        <v>150</v>
      </c>
      <c r="C199" s="75" t="s">
        <v>253</v>
      </c>
      <c r="D199" s="76">
        <v>43908</v>
      </c>
      <c r="E199" s="76">
        <v>43777</v>
      </c>
      <c r="F199" s="75" t="s">
        <v>303</v>
      </c>
      <c r="G199" s="74" t="s">
        <v>568</v>
      </c>
      <c r="H199" s="74" t="s">
        <v>343</v>
      </c>
      <c r="I199" s="77">
        <v>44656</v>
      </c>
      <c r="J199" s="78">
        <v>22455.360000000001</v>
      </c>
      <c r="K199" s="66"/>
      <c r="L199" s="72">
        <f>COUNTIFS($B$1:B199,B199)</f>
        <v>1</v>
      </c>
      <c r="M199" s="73"/>
    </row>
    <row r="200" spans="1:13" x14ac:dyDescent="0.35">
      <c r="A200" s="74" t="s">
        <v>33</v>
      </c>
      <c r="B200" s="74" t="s">
        <v>150</v>
      </c>
      <c r="C200" s="75" t="s">
        <v>253</v>
      </c>
      <c r="D200" s="76">
        <v>43908</v>
      </c>
      <c r="E200" s="76">
        <v>43777</v>
      </c>
      <c r="F200" s="75" t="s">
        <v>418</v>
      </c>
      <c r="G200" s="74" t="s">
        <v>569</v>
      </c>
      <c r="H200" s="74" t="s">
        <v>343</v>
      </c>
      <c r="I200" s="77">
        <v>44656</v>
      </c>
      <c r="J200" s="78">
        <v>11705.16</v>
      </c>
      <c r="K200" s="66"/>
      <c r="L200" s="72">
        <f>COUNTIFS($B$1:B200,B200)</f>
        <v>2</v>
      </c>
      <c r="M200" s="73"/>
    </row>
    <row r="201" spans="1:13" x14ac:dyDescent="0.35">
      <c r="A201" s="74" t="s">
        <v>33</v>
      </c>
      <c r="B201" s="74" t="s">
        <v>150</v>
      </c>
      <c r="C201" s="75" t="s">
        <v>253</v>
      </c>
      <c r="D201" s="76">
        <v>43908</v>
      </c>
      <c r="E201" s="76">
        <v>43777</v>
      </c>
      <c r="F201" s="75" t="s">
        <v>303</v>
      </c>
      <c r="G201" s="74" t="s">
        <v>570</v>
      </c>
      <c r="H201" s="74" t="s">
        <v>343</v>
      </c>
      <c r="I201" s="77">
        <v>44656</v>
      </c>
      <c r="J201" s="78">
        <v>20375.71</v>
      </c>
      <c r="K201" s="66"/>
      <c r="L201" s="72">
        <f>COUNTIFS($B$1:B201,B201)</f>
        <v>3</v>
      </c>
      <c r="M201" s="73"/>
    </row>
    <row r="202" spans="1:13" x14ac:dyDescent="0.35">
      <c r="A202" s="74" t="s">
        <v>33</v>
      </c>
      <c r="B202" s="74" t="s">
        <v>137</v>
      </c>
      <c r="C202" s="75" t="s">
        <v>254</v>
      </c>
      <c r="D202" s="76">
        <v>44097</v>
      </c>
      <c r="E202" s="76">
        <v>44386</v>
      </c>
      <c r="F202" s="75" t="s">
        <v>314</v>
      </c>
      <c r="G202" s="74" t="s">
        <v>201</v>
      </c>
      <c r="H202" s="74" t="s">
        <v>343</v>
      </c>
      <c r="I202" s="77">
        <v>44762</v>
      </c>
      <c r="J202" s="78">
        <v>159.34</v>
      </c>
      <c r="K202" s="66"/>
      <c r="L202" s="72">
        <f>COUNTIFS($B$1:B202,B202)</f>
        <v>1</v>
      </c>
      <c r="M202" s="73"/>
    </row>
    <row r="203" spans="1:13" x14ac:dyDescent="0.35">
      <c r="A203" s="74" t="s">
        <v>33</v>
      </c>
      <c r="B203" s="74" t="s">
        <v>137</v>
      </c>
      <c r="C203" s="75" t="s">
        <v>254</v>
      </c>
      <c r="D203" s="76">
        <v>44097</v>
      </c>
      <c r="E203" s="76">
        <v>44386</v>
      </c>
      <c r="F203" s="75" t="s">
        <v>314</v>
      </c>
      <c r="G203" s="74" t="s">
        <v>203</v>
      </c>
      <c r="H203" s="74" t="s">
        <v>343</v>
      </c>
      <c r="I203" s="77">
        <v>44762</v>
      </c>
      <c r="J203" s="78">
        <v>538.1</v>
      </c>
      <c r="K203" s="66"/>
      <c r="L203" s="72">
        <f>COUNTIFS($B$1:B203,B203)</f>
        <v>2</v>
      </c>
      <c r="M203" s="73"/>
    </row>
    <row r="204" spans="1:13" x14ac:dyDescent="0.35">
      <c r="A204" s="74" t="s">
        <v>33</v>
      </c>
      <c r="B204" s="74" t="s">
        <v>137</v>
      </c>
      <c r="C204" s="75" t="s">
        <v>254</v>
      </c>
      <c r="D204" s="76">
        <v>44097</v>
      </c>
      <c r="E204" s="76">
        <v>44386</v>
      </c>
      <c r="F204" s="75" t="s">
        <v>303</v>
      </c>
      <c r="G204" s="74" t="s">
        <v>204</v>
      </c>
      <c r="H204" s="74" t="s">
        <v>343</v>
      </c>
      <c r="I204" s="77">
        <v>44762</v>
      </c>
      <c r="J204" s="78">
        <v>16497.310000000001</v>
      </c>
      <c r="K204" s="66"/>
      <c r="L204" s="72">
        <f>COUNTIFS($B$1:B204,B204)</f>
        <v>3</v>
      </c>
      <c r="M204" s="73"/>
    </row>
    <row r="205" spans="1:13" x14ac:dyDescent="0.35">
      <c r="A205" s="74" t="s">
        <v>33</v>
      </c>
      <c r="B205" s="74" t="s">
        <v>137</v>
      </c>
      <c r="C205" s="75" t="s">
        <v>254</v>
      </c>
      <c r="D205" s="76">
        <v>44097</v>
      </c>
      <c r="E205" s="76">
        <v>44386</v>
      </c>
      <c r="F205" s="75" t="s">
        <v>303</v>
      </c>
      <c r="G205" s="74" t="s">
        <v>202</v>
      </c>
      <c r="H205" s="74" t="s">
        <v>343</v>
      </c>
      <c r="I205" s="77">
        <v>44762</v>
      </c>
      <c r="J205" s="78">
        <v>11014.38</v>
      </c>
      <c r="K205" s="66"/>
      <c r="L205" s="72">
        <f>COUNTIFS($B$1:B205,B205)</f>
        <v>4</v>
      </c>
      <c r="M205" s="73"/>
    </row>
    <row r="206" spans="1:13" x14ac:dyDescent="0.35">
      <c r="A206" s="74" t="s">
        <v>33</v>
      </c>
      <c r="B206" s="74" t="s">
        <v>137</v>
      </c>
      <c r="C206" s="75" t="s">
        <v>254</v>
      </c>
      <c r="D206" s="76">
        <v>44097</v>
      </c>
      <c r="E206" s="76">
        <v>44386</v>
      </c>
      <c r="F206" s="75" t="s">
        <v>310</v>
      </c>
      <c r="G206" s="74" t="s">
        <v>206</v>
      </c>
      <c r="H206" s="74" t="s">
        <v>343</v>
      </c>
      <c r="I206" s="77">
        <v>44762</v>
      </c>
      <c r="J206" s="78">
        <v>1425.37</v>
      </c>
      <c r="K206" s="66"/>
      <c r="L206" s="72">
        <f>COUNTIFS($B$1:B206,B206)</f>
        <v>5</v>
      </c>
      <c r="M206" s="73"/>
    </row>
    <row r="207" spans="1:13" x14ac:dyDescent="0.35">
      <c r="A207" s="74" t="s">
        <v>33</v>
      </c>
      <c r="B207" s="74" t="s">
        <v>137</v>
      </c>
      <c r="C207" s="75" t="s">
        <v>254</v>
      </c>
      <c r="D207" s="76">
        <v>44097</v>
      </c>
      <c r="E207" s="76">
        <v>44386</v>
      </c>
      <c r="F207" s="75" t="s">
        <v>571</v>
      </c>
      <c r="G207" s="74" t="s">
        <v>205</v>
      </c>
      <c r="H207" s="74" t="s">
        <v>343</v>
      </c>
      <c r="I207" s="77">
        <v>44762</v>
      </c>
      <c r="J207" s="78">
        <v>528.59</v>
      </c>
      <c r="K207" s="66"/>
      <c r="L207" s="72">
        <f>COUNTIFS($B$1:B207,B207)</f>
        <v>6</v>
      </c>
      <c r="M207" s="73"/>
    </row>
    <row r="208" spans="1:13" x14ac:dyDescent="0.35">
      <c r="A208" s="75" t="s">
        <v>33</v>
      </c>
      <c r="B208" s="75" t="s">
        <v>572</v>
      </c>
      <c r="C208" s="75" t="s">
        <v>573</v>
      </c>
      <c r="D208" s="76">
        <v>44593</v>
      </c>
      <c r="E208" s="76">
        <v>44993</v>
      </c>
      <c r="F208" s="75" t="s">
        <v>463</v>
      </c>
      <c r="G208" s="75" t="s">
        <v>21</v>
      </c>
      <c r="H208" s="74" t="s">
        <v>449</v>
      </c>
      <c r="I208" s="76">
        <v>44993</v>
      </c>
      <c r="J208" s="79">
        <v>0</v>
      </c>
      <c r="K208" s="66"/>
      <c r="L208" s="72">
        <f>COUNTIFS($B$1:B208,B208)</f>
        <v>1</v>
      </c>
      <c r="M208" s="73"/>
    </row>
    <row r="209" spans="1:13" x14ac:dyDescent="0.35">
      <c r="A209" s="75" t="s">
        <v>33</v>
      </c>
      <c r="B209" s="75" t="s">
        <v>572</v>
      </c>
      <c r="C209" s="75" t="s">
        <v>573</v>
      </c>
      <c r="D209" s="76">
        <v>44593</v>
      </c>
      <c r="E209" s="76">
        <v>44993</v>
      </c>
      <c r="F209" s="75" t="s">
        <v>314</v>
      </c>
      <c r="G209" s="75" t="s">
        <v>574</v>
      </c>
      <c r="H209" s="74" t="s">
        <v>449</v>
      </c>
      <c r="I209" s="76">
        <v>44993</v>
      </c>
      <c r="J209" s="79">
        <v>1559.9</v>
      </c>
      <c r="K209" s="66"/>
      <c r="L209" s="72">
        <f>COUNTIFS($B$1:B209,B209)</f>
        <v>2</v>
      </c>
      <c r="M209" s="73"/>
    </row>
    <row r="210" spans="1:13" x14ac:dyDescent="0.35">
      <c r="A210" s="75" t="s">
        <v>33</v>
      </c>
      <c r="B210" s="75" t="s">
        <v>572</v>
      </c>
      <c r="C210" s="75" t="s">
        <v>573</v>
      </c>
      <c r="D210" s="76">
        <v>44593</v>
      </c>
      <c r="E210" s="76">
        <v>44993</v>
      </c>
      <c r="F210" s="75" t="s">
        <v>314</v>
      </c>
      <c r="G210" s="75" t="s">
        <v>575</v>
      </c>
      <c r="H210" s="74" t="s">
        <v>449</v>
      </c>
      <c r="I210" s="76">
        <v>44993</v>
      </c>
      <c r="J210" s="79">
        <v>5267.75</v>
      </c>
      <c r="K210" s="66"/>
      <c r="L210" s="72">
        <f>COUNTIFS($B$1:B210,B210)</f>
        <v>3</v>
      </c>
      <c r="M210" s="73"/>
    </row>
    <row r="211" spans="1:13" x14ac:dyDescent="0.35">
      <c r="A211" s="75" t="s">
        <v>33</v>
      </c>
      <c r="B211" s="75" t="s">
        <v>572</v>
      </c>
      <c r="C211" s="75" t="s">
        <v>573</v>
      </c>
      <c r="D211" s="76">
        <v>44593</v>
      </c>
      <c r="E211" s="76">
        <v>44993</v>
      </c>
      <c r="F211" s="75" t="s">
        <v>303</v>
      </c>
      <c r="G211" s="75" t="s">
        <v>576</v>
      </c>
      <c r="H211" s="74" t="s">
        <v>449</v>
      </c>
      <c r="I211" s="76">
        <v>44993</v>
      </c>
      <c r="J211" s="79">
        <v>40000</v>
      </c>
      <c r="K211" s="66"/>
      <c r="L211" s="72">
        <f>COUNTIFS($B$1:B211,B211)</f>
        <v>4</v>
      </c>
      <c r="M211" s="73"/>
    </row>
    <row r="212" spans="1:13" x14ac:dyDescent="0.35">
      <c r="A212" s="75" t="s">
        <v>33</v>
      </c>
      <c r="B212" s="75" t="s">
        <v>572</v>
      </c>
      <c r="C212" s="75" t="s">
        <v>573</v>
      </c>
      <c r="D212" s="76">
        <v>44593</v>
      </c>
      <c r="E212" s="76">
        <v>44993</v>
      </c>
      <c r="F212" s="75" t="s">
        <v>303</v>
      </c>
      <c r="G212" s="75" t="s">
        <v>577</v>
      </c>
      <c r="H212" s="74" t="s">
        <v>449</v>
      </c>
      <c r="I212" s="76">
        <v>44993</v>
      </c>
      <c r="J212" s="79">
        <v>0</v>
      </c>
      <c r="K212" s="66"/>
      <c r="L212" s="72">
        <f>COUNTIFS($B$1:B212,B212)</f>
        <v>5</v>
      </c>
      <c r="M212" s="73"/>
    </row>
    <row r="213" spans="1:13" x14ac:dyDescent="0.35">
      <c r="A213" s="75" t="s">
        <v>33</v>
      </c>
      <c r="B213" s="75" t="s">
        <v>572</v>
      </c>
      <c r="C213" s="75" t="s">
        <v>573</v>
      </c>
      <c r="D213" s="76">
        <v>44593</v>
      </c>
      <c r="E213" s="76">
        <v>44993</v>
      </c>
      <c r="F213" s="75" t="s">
        <v>303</v>
      </c>
      <c r="G213" s="75" t="s">
        <v>578</v>
      </c>
      <c r="H213" s="74" t="s">
        <v>449</v>
      </c>
      <c r="I213" s="76">
        <v>44993</v>
      </c>
      <c r="J213" s="79">
        <v>78934</v>
      </c>
      <c r="K213" s="66"/>
      <c r="L213" s="72">
        <f>COUNTIFS($B$1:B213,B213)</f>
        <v>6</v>
      </c>
      <c r="M213" s="73"/>
    </row>
    <row r="214" spans="1:13" x14ac:dyDescent="0.35">
      <c r="A214" s="75" t="s">
        <v>33</v>
      </c>
      <c r="B214" s="75" t="s">
        <v>572</v>
      </c>
      <c r="C214" s="75" t="s">
        <v>573</v>
      </c>
      <c r="D214" s="76">
        <v>44593</v>
      </c>
      <c r="E214" s="76">
        <v>44993</v>
      </c>
      <c r="F214" s="75" t="s">
        <v>418</v>
      </c>
      <c r="G214" s="75" t="s">
        <v>579</v>
      </c>
      <c r="H214" s="74" t="s">
        <v>449</v>
      </c>
      <c r="I214" s="76">
        <v>44993</v>
      </c>
      <c r="J214" s="79">
        <v>66991.42</v>
      </c>
      <c r="K214" s="66"/>
      <c r="L214" s="72">
        <f>COUNTIFS($B$1:B214,B214)</f>
        <v>7</v>
      </c>
      <c r="M214" s="73"/>
    </row>
    <row r="215" spans="1:13" x14ac:dyDescent="0.35">
      <c r="A215" s="75" t="s">
        <v>33</v>
      </c>
      <c r="B215" s="75" t="s">
        <v>572</v>
      </c>
      <c r="C215" s="75" t="s">
        <v>573</v>
      </c>
      <c r="D215" s="76">
        <v>44593</v>
      </c>
      <c r="E215" s="76">
        <v>44993</v>
      </c>
      <c r="F215" s="75" t="s">
        <v>310</v>
      </c>
      <c r="G215" s="75" t="s">
        <v>580</v>
      </c>
      <c r="H215" s="74" t="s">
        <v>449</v>
      </c>
      <c r="I215" s="76">
        <v>44993</v>
      </c>
      <c r="J215" s="79">
        <v>13953.6</v>
      </c>
      <c r="K215" s="66"/>
      <c r="L215" s="72">
        <f>COUNTIFS($B$1:B215,B215)</f>
        <v>8</v>
      </c>
      <c r="M215" s="73"/>
    </row>
    <row r="216" spans="1:13" x14ac:dyDescent="0.35">
      <c r="A216" s="75" t="s">
        <v>33</v>
      </c>
      <c r="B216" s="75" t="s">
        <v>572</v>
      </c>
      <c r="C216" s="75" t="s">
        <v>573</v>
      </c>
      <c r="D216" s="76">
        <v>44593</v>
      </c>
      <c r="E216" s="76">
        <v>44993</v>
      </c>
      <c r="F216" s="75" t="s">
        <v>314</v>
      </c>
      <c r="G216" s="75" t="s">
        <v>581</v>
      </c>
      <c r="H216" s="74" t="s">
        <v>449</v>
      </c>
      <c r="I216" s="76">
        <v>44993</v>
      </c>
      <c r="J216" s="79">
        <v>6222.5</v>
      </c>
      <c r="K216" s="66"/>
      <c r="L216" s="72">
        <f>COUNTIFS($B$1:B216,B216)</f>
        <v>9</v>
      </c>
      <c r="M216" s="73"/>
    </row>
    <row r="217" spans="1:13" x14ac:dyDescent="0.35">
      <c r="A217" s="75" t="s">
        <v>33</v>
      </c>
      <c r="B217" s="75" t="s">
        <v>582</v>
      </c>
      <c r="C217" s="75" t="s">
        <v>583</v>
      </c>
      <c r="D217" s="76">
        <v>44789</v>
      </c>
      <c r="E217" s="76">
        <v>44986</v>
      </c>
      <c r="F217" s="75" t="s">
        <v>463</v>
      </c>
      <c r="G217" s="75" t="s">
        <v>21</v>
      </c>
      <c r="H217" s="74" t="s">
        <v>449</v>
      </c>
      <c r="I217" s="76">
        <v>44986</v>
      </c>
      <c r="J217" s="79">
        <v>0</v>
      </c>
      <c r="K217" s="66"/>
      <c r="L217" s="72">
        <f>COUNTIFS($B$1:B217,B217)</f>
        <v>1</v>
      </c>
      <c r="M217" s="73"/>
    </row>
    <row r="218" spans="1:13" x14ac:dyDescent="0.35">
      <c r="A218" s="75" t="s">
        <v>33</v>
      </c>
      <c r="B218" s="75" t="s">
        <v>582</v>
      </c>
      <c r="C218" s="75" t="s">
        <v>583</v>
      </c>
      <c r="D218" s="76">
        <v>44789</v>
      </c>
      <c r="E218" s="76">
        <v>44986</v>
      </c>
      <c r="F218" s="75" t="s">
        <v>314</v>
      </c>
      <c r="G218" s="75" t="s">
        <v>584</v>
      </c>
      <c r="H218" s="74" t="s">
        <v>449</v>
      </c>
      <c r="I218" s="76">
        <v>44986</v>
      </c>
      <c r="J218" s="79">
        <v>3431.78</v>
      </c>
      <c r="K218" s="66"/>
      <c r="L218" s="72">
        <f>COUNTIFS($B$1:B218,B218)</f>
        <v>2</v>
      </c>
      <c r="M218" s="73"/>
    </row>
    <row r="219" spans="1:13" x14ac:dyDescent="0.35">
      <c r="A219" s="75" t="s">
        <v>33</v>
      </c>
      <c r="B219" s="75" t="s">
        <v>582</v>
      </c>
      <c r="C219" s="75" t="s">
        <v>583</v>
      </c>
      <c r="D219" s="76">
        <v>44789</v>
      </c>
      <c r="E219" s="76">
        <v>44986</v>
      </c>
      <c r="F219" s="75" t="s">
        <v>314</v>
      </c>
      <c r="G219" s="75" t="s">
        <v>585</v>
      </c>
      <c r="H219" s="74" t="s">
        <v>449</v>
      </c>
      <c r="I219" s="76">
        <v>44986</v>
      </c>
      <c r="J219" s="79">
        <v>11589.05</v>
      </c>
      <c r="K219" s="66"/>
      <c r="L219" s="72">
        <f>COUNTIFS($B$1:B219,B219)</f>
        <v>3</v>
      </c>
      <c r="M219" s="73"/>
    </row>
    <row r="220" spans="1:13" x14ac:dyDescent="0.35">
      <c r="A220" s="75" t="s">
        <v>33</v>
      </c>
      <c r="B220" s="75" t="s">
        <v>582</v>
      </c>
      <c r="C220" s="75" t="s">
        <v>583</v>
      </c>
      <c r="D220" s="76">
        <v>44789</v>
      </c>
      <c r="E220" s="76">
        <v>44986</v>
      </c>
      <c r="F220" s="75" t="s">
        <v>400</v>
      </c>
      <c r="G220" s="75" t="s">
        <v>586</v>
      </c>
      <c r="H220" s="74" t="s">
        <v>449</v>
      </c>
      <c r="I220" s="76">
        <v>44986</v>
      </c>
      <c r="J220" s="79">
        <v>30000</v>
      </c>
      <c r="K220" s="66"/>
      <c r="L220" s="72">
        <f>COUNTIFS($B$1:B220,B220)</f>
        <v>4</v>
      </c>
      <c r="M220" s="73"/>
    </row>
    <row r="221" spans="1:13" x14ac:dyDescent="0.35">
      <c r="A221" s="75" t="s">
        <v>33</v>
      </c>
      <c r="B221" s="75" t="s">
        <v>582</v>
      </c>
      <c r="C221" s="75" t="s">
        <v>583</v>
      </c>
      <c r="D221" s="76">
        <v>44789</v>
      </c>
      <c r="E221" s="76">
        <v>44986</v>
      </c>
      <c r="F221" s="75" t="s">
        <v>400</v>
      </c>
      <c r="G221" s="75" t="s">
        <v>587</v>
      </c>
      <c r="H221" s="74" t="s">
        <v>449</v>
      </c>
      <c r="I221" s="76">
        <v>44986</v>
      </c>
      <c r="J221" s="79">
        <v>85000</v>
      </c>
      <c r="K221" s="66"/>
      <c r="L221" s="72">
        <f>COUNTIFS($B$1:B221,B221)</f>
        <v>5</v>
      </c>
      <c r="M221" s="73"/>
    </row>
    <row r="222" spans="1:13" x14ac:dyDescent="0.35">
      <c r="A222" s="75" t="s">
        <v>33</v>
      </c>
      <c r="B222" s="75" t="s">
        <v>582</v>
      </c>
      <c r="C222" s="75" t="s">
        <v>583</v>
      </c>
      <c r="D222" s="76">
        <v>44789</v>
      </c>
      <c r="E222" s="76">
        <v>44986</v>
      </c>
      <c r="F222" s="75" t="s">
        <v>303</v>
      </c>
      <c r="G222" s="75" t="s">
        <v>588</v>
      </c>
      <c r="H222" s="74" t="s">
        <v>449</v>
      </c>
      <c r="I222" s="76">
        <v>44986</v>
      </c>
      <c r="J222" s="79">
        <v>978264</v>
      </c>
      <c r="K222" s="66"/>
      <c r="L222" s="72">
        <f>COUNTIFS($B$1:B222,B222)</f>
        <v>6</v>
      </c>
      <c r="M222" s="73"/>
    </row>
    <row r="223" spans="1:13" x14ac:dyDescent="0.35">
      <c r="A223" s="75" t="s">
        <v>33</v>
      </c>
      <c r="B223" s="75" t="s">
        <v>582</v>
      </c>
      <c r="C223" s="75" t="s">
        <v>583</v>
      </c>
      <c r="D223" s="76">
        <v>44789</v>
      </c>
      <c r="E223" s="76">
        <v>44986</v>
      </c>
      <c r="F223" s="75" t="s">
        <v>418</v>
      </c>
      <c r="G223" s="75" t="s">
        <v>589</v>
      </c>
      <c r="H223" s="74" t="s">
        <v>449</v>
      </c>
      <c r="I223" s="76">
        <v>44986</v>
      </c>
      <c r="J223" s="79">
        <v>830256.17</v>
      </c>
      <c r="K223" s="66"/>
      <c r="L223" s="72">
        <f>COUNTIFS($B$1:B223,B223)</f>
        <v>7</v>
      </c>
      <c r="M223" s="73"/>
    </row>
    <row r="224" spans="1:13" x14ac:dyDescent="0.35">
      <c r="A224" s="75" t="s">
        <v>33</v>
      </c>
      <c r="B224" s="75" t="s">
        <v>582</v>
      </c>
      <c r="C224" s="75" t="s">
        <v>583</v>
      </c>
      <c r="D224" s="76">
        <v>44789</v>
      </c>
      <c r="E224" s="76">
        <v>44986</v>
      </c>
      <c r="F224" s="75" t="s">
        <v>310</v>
      </c>
      <c r="G224" s="75" t="s">
        <v>590</v>
      </c>
      <c r="H224" s="74" t="s">
        <v>449</v>
      </c>
      <c r="I224" s="76">
        <v>44986</v>
      </c>
      <c r="J224" s="79">
        <v>30697.919999999998</v>
      </c>
      <c r="K224" s="66"/>
      <c r="L224" s="72">
        <f>COUNTIFS($B$1:B224,B224)</f>
        <v>8</v>
      </c>
      <c r="M224" s="73"/>
    </row>
    <row r="225" spans="1:13" x14ac:dyDescent="0.35">
      <c r="A225" s="75" t="s">
        <v>33</v>
      </c>
      <c r="B225" s="75" t="s">
        <v>582</v>
      </c>
      <c r="C225" s="75" t="s">
        <v>583</v>
      </c>
      <c r="D225" s="76">
        <v>44789</v>
      </c>
      <c r="E225" s="76">
        <v>44986</v>
      </c>
      <c r="F225" s="75" t="s">
        <v>314</v>
      </c>
      <c r="G225" s="75" t="s">
        <v>591</v>
      </c>
      <c r="H225" s="74" t="s">
        <v>449</v>
      </c>
      <c r="I225" s="76">
        <v>44986</v>
      </c>
      <c r="J225" s="79">
        <v>13689.5</v>
      </c>
      <c r="K225" s="66"/>
      <c r="L225" s="72">
        <f>COUNTIFS($B$1:B225,B225)</f>
        <v>9</v>
      </c>
      <c r="M225" s="73"/>
    </row>
    <row r="226" spans="1:13" x14ac:dyDescent="0.35">
      <c r="A226" s="74" t="s">
        <v>34</v>
      </c>
      <c r="B226" s="74" t="s">
        <v>67</v>
      </c>
      <c r="C226" s="75" t="s">
        <v>87</v>
      </c>
      <c r="D226" s="76">
        <v>38477</v>
      </c>
      <c r="E226" s="76">
        <v>41729</v>
      </c>
      <c r="F226" s="75" t="s">
        <v>314</v>
      </c>
      <c r="G226" s="74" t="s">
        <v>592</v>
      </c>
      <c r="H226" s="74" t="s">
        <v>343</v>
      </c>
      <c r="I226" s="77">
        <v>44998</v>
      </c>
      <c r="J226" s="78">
        <v>33424.68</v>
      </c>
      <c r="K226" s="66"/>
      <c r="L226" s="72">
        <f>COUNTIFS($B$1:B226,B226)</f>
        <v>1</v>
      </c>
      <c r="M226" s="73"/>
    </row>
    <row r="227" spans="1:13" x14ac:dyDescent="0.35">
      <c r="A227" s="74" t="s">
        <v>34</v>
      </c>
      <c r="B227" s="74" t="s">
        <v>67</v>
      </c>
      <c r="C227" s="75" t="s">
        <v>87</v>
      </c>
      <c r="D227" s="76">
        <v>38477</v>
      </c>
      <c r="E227" s="76">
        <v>41729</v>
      </c>
      <c r="F227" s="75" t="s">
        <v>408</v>
      </c>
      <c r="G227" s="74" t="s">
        <v>593</v>
      </c>
      <c r="H227" s="74" t="s">
        <v>343</v>
      </c>
      <c r="I227" s="77">
        <v>44977</v>
      </c>
      <c r="J227" s="78">
        <v>199476.88</v>
      </c>
      <c r="K227" s="66"/>
      <c r="L227" s="72">
        <f>COUNTIFS($B$1:B227,B227)</f>
        <v>2</v>
      </c>
      <c r="M227" s="73"/>
    </row>
    <row r="228" spans="1:13" x14ac:dyDescent="0.35">
      <c r="A228" s="74" t="s">
        <v>34</v>
      </c>
      <c r="B228" s="74" t="s">
        <v>67</v>
      </c>
      <c r="C228" s="75" t="s">
        <v>87</v>
      </c>
      <c r="D228" s="76">
        <v>38477</v>
      </c>
      <c r="E228" s="76">
        <v>41729</v>
      </c>
      <c r="F228" s="75" t="s">
        <v>314</v>
      </c>
      <c r="G228" s="74" t="s">
        <v>594</v>
      </c>
      <c r="H228" s="74" t="s">
        <v>343</v>
      </c>
      <c r="I228" s="77">
        <v>44998</v>
      </c>
      <c r="J228" s="78">
        <v>42152.23</v>
      </c>
      <c r="K228" s="66"/>
      <c r="L228" s="72">
        <f>COUNTIFS($B$1:B228,B228)</f>
        <v>3</v>
      </c>
      <c r="M228" s="73"/>
    </row>
    <row r="229" spans="1:13" x14ac:dyDescent="0.35">
      <c r="A229" s="74" t="s">
        <v>34</v>
      </c>
      <c r="B229" s="74" t="s">
        <v>67</v>
      </c>
      <c r="C229" s="75" t="s">
        <v>87</v>
      </c>
      <c r="D229" s="76">
        <v>38477</v>
      </c>
      <c r="E229" s="76">
        <v>41729</v>
      </c>
      <c r="F229" s="75" t="s">
        <v>303</v>
      </c>
      <c r="G229" s="74" t="s">
        <v>595</v>
      </c>
      <c r="H229" s="74" t="s">
        <v>343</v>
      </c>
      <c r="I229" s="77">
        <v>44743</v>
      </c>
      <c r="J229" s="78">
        <v>5597119.5999999996</v>
      </c>
      <c r="K229" s="66"/>
      <c r="L229" s="72">
        <f>COUNTIFS($B$1:B229,B229)</f>
        <v>4</v>
      </c>
      <c r="M229" s="73"/>
    </row>
    <row r="230" spans="1:13" x14ac:dyDescent="0.35">
      <c r="A230" s="74" t="s">
        <v>34</v>
      </c>
      <c r="B230" s="74" t="s">
        <v>67</v>
      </c>
      <c r="C230" s="75" t="s">
        <v>87</v>
      </c>
      <c r="D230" s="76">
        <v>38477</v>
      </c>
      <c r="E230" s="76">
        <v>41729</v>
      </c>
      <c r="F230" s="75" t="s">
        <v>314</v>
      </c>
      <c r="G230" s="74" t="s">
        <v>596</v>
      </c>
      <c r="H230" s="74" t="s">
        <v>343</v>
      </c>
      <c r="I230" s="77">
        <v>44998</v>
      </c>
      <c r="J230" s="78">
        <v>94694.81</v>
      </c>
      <c r="K230" s="66"/>
      <c r="L230" s="72">
        <f>COUNTIFS($B$1:B230,B230)</f>
        <v>5</v>
      </c>
      <c r="M230" s="73"/>
    </row>
    <row r="231" spans="1:13" x14ac:dyDescent="0.35">
      <c r="A231" s="74" t="s">
        <v>34</v>
      </c>
      <c r="B231" s="74" t="s">
        <v>67</v>
      </c>
      <c r="C231" s="75" t="s">
        <v>87</v>
      </c>
      <c r="D231" s="76">
        <v>38477</v>
      </c>
      <c r="E231" s="76">
        <v>41729</v>
      </c>
      <c r="F231" s="75" t="s">
        <v>314</v>
      </c>
      <c r="G231" s="74" t="s">
        <v>597</v>
      </c>
      <c r="H231" s="74" t="s">
        <v>305</v>
      </c>
      <c r="I231" s="77">
        <v>44826</v>
      </c>
      <c r="J231" s="78">
        <v>698</v>
      </c>
      <c r="K231" s="66"/>
      <c r="L231" s="72">
        <f>COUNTIFS($B$1:B231,B231)</f>
        <v>6</v>
      </c>
      <c r="M231" s="73"/>
    </row>
    <row r="232" spans="1:13" x14ac:dyDescent="0.35">
      <c r="A232" s="74" t="s">
        <v>34</v>
      </c>
      <c r="B232" s="74" t="s">
        <v>67</v>
      </c>
      <c r="C232" s="75" t="s">
        <v>87</v>
      </c>
      <c r="D232" s="76">
        <v>38477</v>
      </c>
      <c r="E232" s="76">
        <v>41729</v>
      </c>
      <c r="F232" s="75" t="s">
        <v>303</v>
      </c>
      <c r="G232" s="74" t="s">
        <v>595</v>
      </c>
      <c r="H232" s="74" t="s">
        <v>305</v>
      </c>
      <c r="I232" s="77">
        <v>44772</v>
      </c>
      <c r="J232" s="78">
        <v>5597119.5999999996</v>
      </c>
      <c r="K232" s="66"/>
      <c r="L232" s="72">
        <f>COUNTIFS($B$1:B232,B232)</f>
        <v>7</v>
      </c>
      <c r="M232" s="73"/>
    </row>
    <row r="233" spans="1:13" x14ac:dyDescent="0.35">
      <c r="A233" s="74" t="s">
        <v>34</v>
      </c>
      <c r="B233" s="74" t="s">
        <v>67</v>
      </c>
      <c r="C233" s="75" t="s">
        <v>87</v>
      </c>
      <c r="D233" s="76">
        <v>38477</v>
      </c>
      <c r="E233" s="76">
        <v>41729</v>
      </c>
      <c r="F233" s="75" t="s">
        <v>314</v>
      </c>
      <c r="G233" s="74" t="s">
        <v>598</v>
      </c>
      <c r="H233" s="74" t="s">
        <v>305</v>
      </c>
      <c r="I233" s="77">
        <v>45016</v>
      </c>
      <c r="J233" s="78">
        <v>4613.55</v>
      </c>
      <c r="K233" s="66"/>
      <c r="L233" s="72">
        <f>COUNTIFS($B$1:B233,B233)</f>
        <v>8</v>
      </c>
      <c r="M233" s="73"/>
    </row>
    <row r="234" spans="1:13" x14ac:dyDescent="0.35">
      <c r="A234" s="74" t="s">
        <v>34</v>
      </c>
      <c r="B234" s="74" t="s">
        <v>176</v>
      </c>
      <c r="C234" s="75" t="s">
        <v>255</v>
      </c>
      <c r="D234" s="76">
        <v>38538</v>
      </c>
      <c r="E234" s="76">
        <v>38993</v>
      </c>
      <c r="F234" s="75" t="s">
        <v>303</v>
      </c>
      <c r="G234" s="75" t="s">
        <v>207</v>
      </c>
      <c r="H234" s="74" t="s">
        <v>305</v>
      </c>
      <c r="I234" s="77">
        <v>45016</v>
      </c>
      <c r="J234" s="78">
        <v>8056.25</v>
      </c>
      <c r="K234" s="66"/>
      <c r="L234" s="72">
        <f>COUNTIFS($B$1:B234,B234)</f>
        <v>1</v>
      </c>
      <c r="M234" s="73"/>
    </row>
    <row r="235" spans="1:13" x14ac:dyDescent="0.35">
      <c r="A235" s="74" t="s">
        <v>34</v>
      </c>
      <c r="B235" s="74" t="s">
        <v>599</v>
      </c>
      <c r="C235" s="75" t="s">
        <v>600</v>
      </c>
      <c r="D235" s="76">
        <v>40114</v>
      </c>
      <c r="E235" s="76">
        <v>40277</v>
      </c>
      <c r="F235" s="75" t="s">
        <v>314</v>
      </c>
      <c r="G235" s="74" t="s">
        <v>601</v>
      </c>
      <c r="H235" s="74" t="s">
        <v>305</v>
      </c>
      <c r="I235" s="77">
        <v>45016</v>
      </c>
      <c r="J235" s="78">
        <v>1822.85</v>
      </c>
      <c r="K235" s="66"/>
      <c r="L235" s="72">
        <f>COUNTIFS($B$1:B235,B235)</f>
        <v>1</v>
      </c>
      <c r="M235" s="73"/>
    </row>
    <row r="236" spans="1:13" x14ac:dyDescent="0.35">
      <c r="A236" s="74" t="s">
        <v>34</v>
      </c>
      <c r="B236" s="74" t="s">
        <v>602</v>
      </c>
      <c r="C236" s="75" t="s">
        <v>603</v>
      </c>
      <c r="D236" s="76">
        <v>40267</v>
      </c>
      <c r="E236" s="76">
        <v>40319</v>
      </c>
      <c r="F236" s="75" t="s">
        <v>314</v>
      </c>
      <c r="G236" s="74" t="s">
        <v>604</v>
      </c>
      <c r="H236" s="74" t="s">
        <v>305</v>
      </c>
      <c r="I236" s="77">
        <v>44839</v>
      </c>
      <c r="J236" s="78">
        <v>7000</v>
      </c>
      <c r="K236" s="66"/>
      <c r="L236" s="72">
        <f>COUNTIFS($B$1:B236,B236)</f>
        <v>1</v>
      </c>
      <c r="M236" s="73"/>
    </row>
    <row r="237" spans="1:13" x14ac:dyDescent="0.35">
      <c r="A237" s="74" t="s">
        <v>34</v>
      </c>
      <c r="B237" s="74" t="s">
        <v>602</v>
      </c>
      <c r="C237" s="75" t="s">
        <v>603</v>
      </c>
      <c r="D237" s="76">
        <v>40267</v>
      </c>
      <c r="E237" s="76">
        <v>40319</v>
      </c>
      <c r="F237" s="75" t="s">
        <v>314</v>
      </c>
      <c r="G237" s="74" t="s">
        <v>605</v>
      </c>
      <c r="H237" s="74" t="s">
        <v>305</v>
      </c>
      <c r="I237" s="77">
        <v>45016</v>
      </c>
      <c r="J237" s="78">
        <v>27165.78</v>
      </c>
      <c r="K237" s="66"/>
      <c r="L237" s="72">
        <f>COUNTIFS($B$1:B237,B237)</f>
        <v>2</v>
      </c>
      <c r="M237" s="73"/>
    </row>
    <row r="238" spans="1:13" x14ac:dyDescent="0.35">
      <c r="A238" s="74" t="s">
        <v>34</v>
      </c>
      <c r="B238" s="74" t="s">
        <v>68</v>
      </c>
      <c r="C238" s="75" t="s">
        <v>88</v>
      </c>
      <c r="D238" s="76">
        <v>40352</v>
      </c>
      <c r="E238" s="76">
        <v>40875</v>
      </c>
      <c r="F238" s="75" t="s">
        <v>314</v>
      </c>
      <c r="G238" s="74" t="s">
        <v>606</v>
      </c>
      <c r="H238" s="74" t="s">
        <v>305</v>
      </c>
      <c r="I238" s="77">
        <v>45016</v>
      </c>
      <c r="J238" s="78">
        <v>6269.98</v>
      </c>
      <c r="K238" s="66"/>
      <c r="L238" s="72">
        <f>COUNTIFS($B$1:B238,B238)</f>
        <v>1</v>
      </c>
      <c r="M238" s="73"/>
    </row>
    <row r="239" spans="1:13" x14ac:dyDescent="0.35">
      <c r="A239" s="74" t="s">
        <v>34</v>
      </c>
      <c r="B239" s="74" t="s">
        <v>68</v>
      </c>
      <c r="C239" s="75" t="s">
        <v>88</v>
      </c>
      <c r="D239" s="76">
        <v>40352</v>
      </c>
      <c r="E239" s="76">
        <v>40875</v>
      </c>
      <c r="F239" s="75" t="s">
        <v>314</v>
      </c>
      <c r="G239" s="74" t="s">
        <v>607</v>
      </c>
      <c r="H239" s="74" t="s">
        <v>305</v>
      </c>
      <c r="I239" s="77">
        <v>45016</v>
      </c>
      <c r="J239" s="78">
        <v>21532</v>
      </c>
      <c r="K239" s="66"/>
      <c r="L239" s="72">
        <f>COUNTIFS($B$1:B239,B239)</f>
        <v>2</v>
      </c>
      <c r="M239" s="73"/>
    </row>
    <row r="240" spans="1:13" x14ac:dyDescent="0.35">
      <c r="A240" s="74" t="s">
        <v>34</v>
      </c>
      <c r="B240" s="74" t="s">
        <v>608</v>
      </c>
      <c r="C240" s="75" t="s">
        <v>609</v>
      </c>
      <c r="D240" s="76">
        <v>40616</v>
      </c>
      <c r="E240" s="76">
        <v>40694</v>
      </c>
      <c r="F240" s="75" t="s">
        <v>314</v>
      </c>
      <c r="G240" s="74" t="s">
        <v>605</v>
      </c>
      <c r="H240" s="74" t="s">
        <v>305</v>
      </c>
      <c r="I240" s="77">
        <v>45016</v>
      </c>
      <c r="J240" s="78">
        <v>665.08</v>
      </c>
      <c r="K240" s="66"/>
      <c r="L240" s="72">
        <f>COUNTIFS($B$1:B240,B240)</f>
        <v>1</v>
      </c>
      <c r="M240" s="73"/>
    </row>
    <row r="241" spans="1:13" x14ac:dyDescent="0.35">
      <c r="A241" s="74" t="s">
        <v>34</v>
      </c>
      <c r="B241" s="74" t="s">
        <v>610</v>
      </c>
      <c r="C241" s="75" t="s">
        <v>611</v>
      </c>
      <c r="D241" s="76">
        <v>41229</v>
      </c>
      <c r="E241" s="76">
        <v>41724</v>
      </c>
      <c r="F241" s="75" t="s">
        <v>314</v>
      </c>
      <c r="G241" s="74" t="s">
        <v>612</v>
      </c>
      <c r="H241" s="74" t="s">
        <v>305</v>
      </c>
      <c r="I241" s="77">
        <v>45016</v>
      </c>
      <c r="J241" s="78">
        <v>1307.07</v>
      </c>
      <c r="K241" s="66"/>
      <c r="L241" s="72">
        <f>COUNTIFS($B$1:B241,B241)</f>
        <v>1</v>
      </c>
      <c r="M241" s="73"/>
    </row>
    <row r="242" spans="1:13" x14ac:dyDescent="0.35">
      <c r="A242" s="74" t="s">
        <v>34</v>
      </c>
      <c r="B242" s="74" t="s">
        <v>610</v>
      </c>
      <c r="C242" s="75" t="s">
        <v>611</v>
      </c>
      <c r="D242" s="76">
        <v>41229</v>
      </c>
      <c r="E242" s="76">
        <v>41724</v>
      </c>
      <c r="F242" s="75" t="s">
        <v>314</v>
      </c>
      <c r="G242" s="74" t="s">
        <v>613</v>
      </c>
      <c r="H242" s="74" t="s">
        <v>305</v>
      </c>
      <c r="I242" s="77">
        <v>45016</v>
      </c>
      <c r="J242" s="78">
        <v>1329.79</v>
      </c>
      <c r="K242" s="66"/>
      <c r="L242" s="72">
        <f>COUNTIFS($B$1:B242,B242)</f>
        <v>2</v>
      </c>
      <c r="M242" s="73"/>
    </row>
    <row r="243" spans="1:13" x14ac:dyDescent="0.35">
      <c r="A243" s="74" t="s">
        <v>34</v>
      </c>
      <c r="B243" s="74" t="s">
        <v>614</v>
      </c>
      <c r="C243" s="75" t="s">
        <v>615</v>
      </c>
      <c r="D243" s="76">
        <v>41296</v>
      </c>
      <c r="E243" s="76">
        <v>41723</v>
      </c>
      <c r="F243" s="75" t="s">
        <v>314</v>
      </c>
      <c r="G243" s="74" t="s">
        <v>616</v>
      </c>
      <c r="H243" s="74" t="s">
        <v>305</v>
      </c>
      <c r="I243" s="77">
        <v>45016</v>
      </c>
      <c r="J243" s="78">
        <v>46.6</v>
      </c>
      <c r="K243" s="66"/>
      <c r="L243" s="72">
        <f>COUNTIFS($B$1:B243,B243)</f>
        <v>1</v>
      </c>
      <c r="M243" s="73"/>
    </row>
    <row r="244" spans="1:13" x14ac:dyDescent="0.35">
      <c r="A244" s="74" t="s">
        <v>34</v>
      </c>
      <c r="B244" s="74" t="s">
        <v>614</v>
      </c>
      <c r="C244" s="75" t="s">
        <v>615</v>
      </c>
      <c r="D244" s="76">
        <v>41296</v>
      </c>
      <c r="E244" s="76">
        <v>41723</v>
      </c>
      <c r="F244" s="75" t="s">
        <v>314</v>
      </c>
      <c r="G244" s="74" t="s">
        <v>616</v>
      </c>
      <c r="H244" s="74" t="s">
        <v>305</v>
      </c>
      <c r="I244" s="77">
        <v>45016</v>
      </c>
      <c r="J244" s="78">
        <v>46.6</v>
      </c>
      <c r="K244" s="66"/>
      <c r="L244" s="72">
        <f>COUNTIFS($B$1:B244,B244)</f>
        <v>2</v>
      </c>
      <c r="M244" s="73"/>
    </row>
    <row r="245" spans="1:13" x14ac:dyDescent="0.35">
      <c r="A245" s="74" t="s">
        <v>34</v>
      </c>
      <c r="B245" s="74" t="s">
        <v>614</v>
      </c>
      <c r="C245" s="75" t="s">
        <v>615</v>
      </c>
      <c r="D245" s="76">
        <v>41296</v>
      </c>
      <c r="E245" s="76">
        <v>41723</v>
      </c>
      <c r="F245" s="75" t="s">
        <v>314</v>
      </c>
      <c r="G245" s="74" t="s">
        <v>616</v>
      </c>
      <c r="H245" s="74" t="s">
        <v>305</v>
      </c>
      <c r="I245" s="77">
        <v>45016</v>
      </c>
      <c r="J245" s="78">
        <v>46.6</v>
      </c>
      <c r="K245" s="66"/>
      <c r="L245" s="72">
        <f>COUNTIFS($B$1:B245,B245)</f>
        <v>3</v>
      </c>
      <c r="M245" s="73"/>
    </row>
    <row r="246" spans="1:13" x14ac:dyDescent="0.35">
      <c r="A246" s="74" t="s">
        <v>34</v>
      </c>
      <c r="B246" s="74" t="s">
        <v>614</v>
      </c>
      <c r="C246" s="75" t="s">
        <v>615</v>
      </c>
      <c r="D246" s="76">
        <v>41296</v>
      </c>
      <c r="E246" s="76">
        <v>41723</v>
      </c>
      <c r="F246" s="75" t="s">
        <v>314</v>
      </c>
      <c r="G246" s="74" t="s">
        <v>616</v>
      </c>
      <c r="H246" s="74" t="s">
        <v>305</v>
      </c>
      <c r="I246" s="77">
        <v>45016</v>
      </c>
      <c r="J246" s="78">
        <v>46.6</v>
      </c>
      <c r="K246" s="66"/>
      <c r="L246" s="72">
        <f>COUNTIFS($B$1:B246,B246)</f>
        <v>4</v>
      </c>
      <c r="M246" s="73"/>
    </row>
    <row r="247" spans="1:13" x14ac:dyDescent="0.35">
      <c r="A247" s="74" t="s">
        <v>34</v>
      </c>
      <c r="B247" s="74" t="s">
        <v>614</v>
      </c>
      <c r="C247" s="75" t="s">
        <v>615</v>
      </c>
      <c r="D247" s="76">
        <v>41296</v>
      </c>
      <c r="E247" s="76">
        <v>41723</v>
      </c>
      <c r="F247" s="75" t="s">
        <v>314</v>
      </c>
      <c r="G247" s="74" t="s">
        <v>616</v>
      </c>
      <c r="H247" s="74" t="s">
        <v>305</v>
      </c>
      <c r="I247" s="77">
        <v>45016</v>
      </c>
      <c r="J247" s="78">
        <v>46.6</v>
      </c>
      <c r="K247" s="66"/>
      <c r="L247" s="72">
        <f>COUNTIFS($B$1:B247,B247)</f>
        <v>5</v>
      </c>
      <c r="M247" s="73"/>
    </row>
    <row r="248" spans="1:13" x14ac:dyDescent="0.35">
      <c r="A248" s="74" t="s">
        <v>34</v>
      </c>
      <c r="B248" s="74" t="s">
        <v>614</v>
      </c>
      <c r="C248" s="75" t="s">
        <v>615</v>
      </c>
      <c r="D248" s="76">
        <v>41296</v>
      </c>
      <c r="E248" s="76">
        <v>41723</v>
      </c>
      <c r="F248" s="75" t="s">
        <v>314</v>
      </c>
      <c r="G248" s="74" t="s">
        <v>616</v>
      </c>
      <c r="H248" s="74" t="s">
        <v>305</v>
      </c>
      <c r="I248" s="77">
        <v>45016</v>
      </c>
      <c r="J248" s="78">
        <v>637.5</v>
      </c>
      <c r="K248" s="66"/>
      <c r="L248" s="72">
        <f>COUNTIFS($B$1:B248,B248)</f>
        <v>6</v>
      </c>
      <c r="M248" s="73"/>
    </row>
    <row r="249" spans="1:13" x14ac:dyDescent="0.35">
      <c r="A249" s="74" t="s">
        <v>34</v>
      </c>
      <c r="B249" s="74" t="s">
        <v>617</v>
      </c>
      <c r="C249" s="75" t="s">
        <v>618</v>
      </c>
      <c r="D249" s="76">
        <v>43102</v>
      </c>
      <c r="E249" s="76">
        <v>43411</v>
      </c>
      <c r="F249" s="75" t="s">
        <v>314</v>
      </c>
      <c r="G249" s="74" t="s">
        <v>619</v>
      </c>
      <c r="H249" s="74" t="s">
        <v>343</v>
      </c>
      <c r="I249" s="77">
        <v>45009</v>
      </c>
      <c r="J249" s="78">
        <v>2449.2399999999998</v>
      </c>
      <c r="K249" s="66"/>
      <c r="L249" s="72">
        <f>COUNTIFS($B$1:B249,B249)</f>
        <v>1</v>
      </c>
      <c r="M249" s="73"/>
    </row>
    <row r="250" spans="1:13" x14ac:dyDescent="0.35">
      <c r="A250" s="74" t="s">
        <v>34</v>
      </c>
      <c r="B250" s="74" t="s">
        <v>617</v>
      </c>
      <c r="C250" s="75" t="s">
        <v>618</v>
      </c>
      <c r="D250" s="76">
        <v>43102</v>
      </c>
      <c r="E250" s="76">
        <v>43411</v>
      </c>
      <c r="F250" s="75" t="s">
        <v>314</v>
      </c>
      <c r="G250" s="74" t="s">
        <v>620</v>
      </c>
      <c r="H250" s="74" t="s">
        <v>343</v>
      </c>
      <c r="I250" s="77">
        <v>45009</v>
      </c>
      <c r="J250" s="78">
        <v>3097.51</v>
      </c>
      <c r="K250" s="66"/>
      <c r="L250" s="72">
        <f>COUNTIFS($B$1:B250,B250)</f>
        <v>2</v>
      </c>
      <c r="M250" s="73"/>
    </row>
    <row r="251" spans="1:13" x14ac:dyDescent="0.35">
      <c r="A251" s="74" t="s">
        <v>34</v>
      </c>
      <c r="B251" s="74" t="s">
        <v>617</v>
      </c>
      <c r="C251" s="75" t="s">
        <v>618</v>
      </c>
      <c r="D251" s="76">
        <v>43102</v>
      </c>
      <c r="E251" s="76">
        <v>43411</v>
      </c>
      <c r="F251" s="75" t="s">
        <v>310</v>
      </c>
      <c r="G251" s="74" t="s">
        <v>621</v>
      </c>
      <c r="H251" s="74" t="s">
        <v>343</v>
      </c>
      <c r="I251" s="77">
        <v>45009</v>
      </c>
      <c r="J251" s="78">
        <v>3040.75</v>
      </c>
      <c r="K251" s="66"/>
      <c r="L251" s="72">
        <f>COUNTIFS($B$1:B251,B251)</f>
        <v>3</v>
      </c>
      <c r="M251" s="73"/>
    </row>
    <row r="252" spans="1:13" x14ac:dyDescent="0.35">
      <c r="A252" s="74" t="s">
        <v>34</v>
      </c>
      <c r="B252" s="74" t="s">
        <v>622</v>
      </c>
      <c r="C252" s="75" t="s">
        <v>623</v>
      </c>
      <c r="D252" s="76">
        <v>43553</v>
      </c>
      <c r="E252" s="76">
        <v>43446</v>
      </c>
      <c r="F252" s="75" t="s">
        <v>314</v>
      </c>
      <c r="G252" s="74" t="s">
        <v>536</v>
      </c>
      <c r="H252" s="74" t="s">
        <v>343</v>
      </c>
      <c r="I252" s="77">
        <v>44834</v>
      </c>
      <c r="J252" s="78">
        <v>922</v>
      </c>
      <c r="K252" s="66"/>
      <c r="L252" s="72">
        <f>COUNTIFS($B$1:B252,B252)</f>
        <v>1</v>
      </c>
      <c r="M252" s="73"/>
    </row>
    <row r="253" spans="1:13" x14ac:dyDescent="0.35">
      <c r="A253" s="74" t="s">
        <v>34</v>
      </c>
      <c r="B253" s="74" t="s">
        <v>622</v>
      </c>
      <c r="C253" s="75" t="s">
        <v>623</v>
      </c>
      <c r="D253" s="76">
        <v>43553</v>
      </c>
      <c r="E253" s="76">
        <v>43446</v>
      </c>
      <c r="F253" s="75" t="s">
        <v>314</v>
      </c>
      <c r="G253" s="74" t="s">
        <v>624</v>
      </c>
      <c r="H253" s="74" t="s">
        <v>343</v>
      </c>
      <c r="I253" s="77">
        <v>44834</v>
      </c>
      <c r="J253" s="78">
        <v>9642.32</v>
      </c>
      <c r="K253" s="66"/>
      <c r="L253" s="72">
        <f>COUNTIFS($B$1:B253,B253)</f>
        <v>2</v>
      </c>
      <c r="M253" s="73"/>
    </row>
    <row r="254" spans="1:13" x14ac:dyDescent="0.35">
      <c r="A254" s="74" t="s">
        <v>34</v>
      </c>
      <c r="B254" s="74" t="s">
        <v>622</v>
      </c>
      <c r="C254" s="75" t="s">
        <v>623</v>
      </c>
      <c r="D254" s="76">
        <v>43553</v>
      </c>
      <c r="E254" s="76">
        <v>43446</v>
      </c>
      <c r="F254" s="75" t="s">
        <v>314</v>
      </c>
      <c r="G254" s="74" t="s">
        <v>625</v>
      </c>
      <c r="H254" s="74" t="s">
        <v>343</v>
      </c>
      <c r="I254" s="77">
        <v>44834</v>
      </c>
      <c r="J254" s="78">
        <v>30104.27</v>
      </c>
      <c r="K254" s="66"/>
      <c r="L254" s="72">
        <f>COUNTIFS($B$1:B254,B254)</f>
        <v>3</v>
      </c>
      <c r="M254" s="73"/>
    </row>
    <row r="255" spans="1:13" x14ac:dyDescent="0.35">
      <c r="A255" s="74" t="s">
        <v>34</v>
      </c>
      <c r="B255" s="74" t="s">
        <v>622</v>
      </c>
      <c r="C255" s="75" t="s">
        <v>623</v>
      </c>
      <c r="D255" s="76">
        <v>43553</v>
      </c>
      <c r="E255" s="76">
        <v>43446</v>
      </c>
      <c r="F255" s="75" t="s">
        <v>408</v>
      </c>
      <c r="G255" s="74" t="s">
        <v>626</v>
      </c>
      <c r="H255" s="74" t="s">
        <v>343</v>
      </c>
      <c r="I255" s="77">
        <v>44838</v>
      </c>
      <c r="J255" s="78">
        <v>11181.82</v>
      </c>
      <c r="K255" s="66"/>
      <c r="L255" s="72">
        <f>COUNTIFS($B$1:B255,B255)</f>
        <v>4</v>
      </c>
      <c r="M255" s="72"/>
    </row>
    <row r="256" spans="1:13" x14ac:dyDescent="0.35">
      <c r="A256" s="74" t="s">
        <v>34</v>
      </c>
      <c r="B256" s="74" t="s">
        <v>622</v>
      </c>
      <c r="C256" s="75" t="s">
        <v>623</v>
      </c>
      <c r="D256" s="76">
        <v>43553</v>
      </c>
      <c r="E256" s="76">
        <v>43446</v>
      </c>
      <c r="F256" s="75" t="s">
        <v>408</v>
      </c>
      <c r="G256" s="74" t="s">
        <v>626</v>
      </c>
      <c r="H256" s="74" t="s">
        <v>343</v>
      </c>
      <c r="I256" s="77">
        <v>44838</v>
      </c>
      <c r="J256" s="78">
        <v>72681.820000000007</v>
      </c>
      <c r="K256" s="66"/>
      <c r="L256" s="72">
        <f>COUNTIFS($B$1:B256,B256)</f>
        <v>5</v>
      </c>
      <c r="M256" s="72"/>
    </row>
    <row r="257" spans="1:13" x14ac:dyDescent="0.35">
      <c r="A257" s="74" t="s">
        <v>34</v>
      </c>
      <c r="B257" s="74" t="s">
        <v>622</v>
      </c>
      <c r="C257" s="75" t="s">
        <v>623</v>
      </c>
      <c r="D257" s="76">
        <v>43553</v>
      </c>
      <c r="E257" s="76">
        <v>43446</v>
      </c>
      <c r="F257" s="75" t="s">
        <v>408</v>
      </c>
      <c r="G257" s="74" t="s">
        <v>627</v>
      </c>
      <c r="H257" s="74" t="s">
        <v>343</v>
      </c>
      <c r="I257" s="77">
        <v>44838</v>
      </c>
      <c r="J257" s="78">
        <v>112489.09</v>
      </c>
      <c r="K257" s="66"/>
      <c r="L257" s="72">
        <f>COUNTIFS($B$1:B257,B257)</f>
        <v>6</v>
      </c>
      <c r="M257" s="73"/>
    </row>
    <row r="258" spans="1:13" x14ac:dyDescent="0.35">
      <c r="A258" s="74" t="s">
        <v>34</v>
      </c>
      <c r="B258" s="74" t="s">
        <v>622</v>
      </c>
      <c r="C258" s="75" t="s">
        <v>623</v>
      </c>
      <c r="D258" s="76">
        <v>43553</v>
      </c>
      <c r="E258" s="76">
        <v>43446</v>
      </c>
      <c r="F258" s="75" t="s">
        <v>310</v>
      </c>
      <c r="G258" s="74" t="s">
        <v>628</v>
      </c>
      <c r="H258" s="74" t="s">
        <v>343</v>
      </c>
      <c r="I258" s="77">
        <v>44834</v>
      </c>
      <c r="J258" s="78">
        <v>11969.37</v>
      </c>
      <c r="K258" s="66"/>
      <c r="L258" s="72">
        <f>COUNTIFS($B$1:B258,B258)</f>
        <v>7</v>
      </c>
      <c r="M258" s="73"/>
    </row>
    <row r="259" spans="1:13" x14ac:dyDescent="0.35">
      <c r="A259" s="74" t="s">
        <v>34</v>
      </c>
      <c r="B259" s="74" t="s">
        <v>622</v>
      </c>
      <c r="C259" s="75" t="s">
        <v>623</v>
      </c>
      <c r="D259" s="76">
        <v>43553</v>
      </c>
      <c r="E259" s="76">
        <v>43446</v>
      </c>
      <c r="F259" s="75" t="s">
        <v>314</v>
      </c>
      <c r="G259" s="74" t="s">
        <v>629</v>
      </c>
      <c r="H259" s="74" t="s">
        <v>343</v>
      </c>
      <c r="I259" s="77">
        <v>44834</v>
      </c>
      <c r="J259" s="78">
        <v>3806.16</v>
      </c>
      <c r="K259" s="66"/>
      <c r="L259" s="72">
        <f>COUNTIFS($B$1:B259,B259)</f>
        <v>8</v>
      </c>
      <c r="M259" s="73"/>
    </row>
    <row r="260" spans="1:13" x14ac:dyDescent="0.35">
      <c r="A260" s="74" t="s">
        <v>34</v>
      </c>
      <c r="B260" s="74" t="s">
        <v>622</v>
      </c>
      <c r="C260" s="75" t="s">
        <v>630</v>
      </c>
      <c r="D260" s="76">
        <v>43553</v>
      </c>
      <c r="E260" s="76">
        <v>43446</v>
      </c>
      <c r="F260" s="75" t="s">
        <v>314</v>
      </c>
      <c r="G260" s="74" t="s">
        <v>536</v>
      </c>
      <c r="H260" s="74" t="s">
        <v>305</v>
      </c>
      <c r="I260" s="77">
        <v>45016</v>
      </c>
      <c r="J260" s="78">
        <v>922</v>
      </c>
      <c r="K260" s="66"/>
      <c r="L260" s="72">
        <f>COUNTIFS($B$1:B260,B260)</f>
        <v>9</v>
      </c>
      <c r="M260" s="73"/>
    </row>
    <row r="261" spans="1:13" x14ac:dyDescent="0.35">
      <c r="A261" s="74" t="s">
        <v>35</v>
      </c>
      <c r="B261" s="74" t="s">
        <v>631</v>
      </c>
      <c r="C261" s="75" t="s">
        <v>632</v>
      </c>
      <c r="D261" s="76">
        <v>38216</v>
      </c>
      <c r="E261" s="76">
        <v>38240</v>
      </c>
      <c r="F261" s="75" t="s">
        <v>314</v>
      </c>
      <c r="G261" s="74" t="s">
        <v>633</v>
      </c>
      <c r="H261" s="74" t="s">
        <v>305</v>
      </c>
      <c r="I261" s="77">
        <v>45016</v>
      </c>
      <c r="J261" s="78">
        <v>586.66999999999996</v>
      </c>
      <c r="K261" s="66"/>
      <c r="L261" s="72">
        <f>COUNTIFS($B$1:B261,B261)</f>
        <v>1</v>
      </c>
      <c r="M261" s="73"/>
    </row>
    <row r="262" spans="1:13" x14ac:dyDescent="0.35">
      <c r="A262" s="74" t="s">
        <v>35</v>
      </c>
      <c r="B262" s="74" t="s">
        <v>634</v>
      </c>
      <c r="C262" s="75" t="s">
        <v>635</v>
      </c>
      <c r="D262" s="76">
        <v>38272</v>
      </c>
      <c r="E262" s="76">
        <v>38488</v>
      </c>
      <c r="F262" s="75" t="s">
        <v>314</v>
      </c>
      <c r="G262" s="74" t="s">
        <v>633</v>
      </c>
      <c r="H262" s="74" t="s">
        <v>305</v>
      </c>
      <c r="I262" s="77">
        <v>45016</v>
      </c>
      <c r="J262" s="78">
        <v>1860.8</v>
      </c>
      <c r="K262" s="66"/>
      <c r="L262" s="72">
        <f>COUNTIFS($B$1:B262,B262)</f>
        <v>1</v>
      </c>
      <c r="M262" s="73"/>
    </row>
    <row r="263" spans="1:13" x14ac:dyDescent="0.35">
      <c r="A263" s="74" t="s">
        <v>35</v>
      </c>
      <c r="B263" s="74" t="s">
        <v>177</v>
      </c>
      <c r="C263" s="75" t="s">
        <v>256</v>
      </c>
      <c r="D263" s="76">
        <v>38691</v>
      </c>
      <c r="E263" s="76">
        <v>38769</v>
      </c>
      <c r="F263" s="75" t="s">
        <v>314</v>
      </c>
      <c r="G263" s="74" t="s">
        <v>636</v>
      </c>
      <c r="H263" s="74" t="s">
        <v>305</v>
      </c>
      <c r="I263" s="77">
        <v>45016</v>
      </c>
      <c r="J263" s="78">
        <v>15363.45</v>
      </c>
      <c r="K263" s="66"/>
      <c r="L263" s="72">
        <f>COUNTIFS($B$1:B263,B263)</f>
        <v>1</v>
      </c>
      <c r="M263" s="73"/>
    </row>
    <row r="264" spans="1:13" x14ac:dyDescent="0.35">
      <c r="A264" s="74" t="s">
        <v>35</v>
      </c>
      <c r="B264" s="74" t="s">
        <v>178</v>
      </c>
      <c r="C264" s="75" t="s">
        <v>257</v>
      </c>
      <c r="D264" s="76">
        <v>38804</v>
      </c>
      <c r="E264" s="76">
        <v>39140</v>
      </c>
      <c r="F264" s="75" t="s">
        <v>314</v>
      </c>
      <c r="G264" s="74" t="s">
        <v>636</v>
      </c>
      <c r="H264" s="74" t="s">
        <v>305</v>
      </c>
      <c r="I264" s="77">
        <v>45016</v>
      </c>
      <c r="J264" s="78">
        <v>9238.41</v>
      </c>
      <c r="K264" s="66"/>
      <c r="L264" s="72">
        <f>COUNTIFS($B$1:B264,B264)</f>
        <v>1</v>
      </c>
      <c r="M264" s="73"/>
    </row>
    <row r="265" spans="1:13" x14ac:dyDescent="0.35">
      <c r="A265" s="74" t="s">
        <v>35</v>
      </c>
      <c r="B265" s="74" t="s">
        <v>637</v>
      </c>
      <c r="C265" s="75" t="s">
        <v>638</v>
      </c>
      <c r="D265" s="76">
        <v>38902</v>
      </c>
      <c r="E265" s="76">
        <v>41992</v>
      </c>
      <c r="F265" s="75" t="s">
        <v>310</v>
      </c>
      <c r="G265" s="74" t="s">
        <v>639</v>
      </c>
      <c r="H265" s="74" t="s">
        <v>305</v>
      </c>
      <c r="I265" s="77">
        <v>45016</v>
      </c>
      <c r="J265" s="78">
        <v>23111.99</v>
      </c>
      <c r="K265" s="66"/>
      <c r="L265" s="72">
        <f>COUNTIFS($B$1:B265,B265)</f>
        <v>1</v>
      </c>
      <c r="M265" s="73"/>
    </row>
    <row r="266" spans="1:13" x14ac:dyDescent="0.35">
      <c r="A266" s="74" t="s">
        <v>35</v>
      </c>
      <c r="B266" s="74" t="s">
        <v>65</v>
      </c>
      <c r="C266" s="75" t="s">
        <v>640</v>
      </c>
      <c r="D266" s="76">
        <v>38876</v>
      </c>
      <c r="E266" s="76">
        <v>41576</v>
      </c>
      <c r="F266" s="75" t="s">
        <v>314</v>
      </c>
      <c r="G266" s="74" t="s">
        <v>641</v>
      </c>
      <c r="H266" s="74" t="s">
        <v>305</v>
      </c>
      <c r="I266" s="77">
        <v>44942</v>
      </c>
      <c r="J266" s="78">
        <v>16501.97</v>
      </c>
      <c r="K266" s="66"/>
      <c r="L266" s="72">
        <f>COUNTIFS($B$1:B266,B266)</f>
        <v>1</v>
      </c>
      <c r="M266" s="73"/>
    </row>
    <row r="267" spans="1:13" x14ac:dyDescent="0.35">
      <c r="A267" s="74" t="s">
        <v>35</v>
      </c>
      <c r="B267" s="74" t="s">
        <v>642</v>
      </c>
      <c r="C267" s="75" t="s">
        <v>643</v>
      </c>
      <c r="D267" s="76">
        <v>39540</v>
      </c>
      <c r="E267" s="76">
        <v>39671</v>
      </c>
      <c r="F267" s="75" t="s">
        <v>310</v>
      </c>
      <c r="G267" s="74" t="s">
        <v>644</v>
      </c>
      <c r="H267" s="74" t="s">
        <v>305</v>
      </c>
      <c r="I267" s="77">
        <v>45016</v>
      </c>
      <c r="J267" s="78">
        <v>12185.93</v>
      </c>
      <c r="K267" s="66"/>
      <c r="L267" s="72">
        <f>COUNTIFS($B$1:B267,B267)</f>
        <v>1</v>
      </c>
      <c r="M267" s="73"/>
    </row>
    <row r="268" spans="1:13" x14ac:dyDescent="0.35">
      <c r="A268" s="74" t="s">
        <v>35</v>
      </c>
      <c r="B268" s="74" t="s">
        <v>645</v>
      </c>
      <c r="C268" s="75" t="s">
        <v>646</v>
      </c>
      <c r="D268" s="76">
        <v>39560</v>
      </c>
      <c r="E268" s="76">
        <v>39955</v>
      </c>
      <c r="F268" s="75" t="s">
        <v>310</v>
      </c>
      <c r="G268" s="74" t="s">
        <v>644</v>
      </c>
      <c r="H268" s="74" t="s">
        <v>305</v>
      </c>
      <c r="I268" s="77">
        <v>45016</v>
      </c>
      <c r="J268" s="78">
        <v>4513.4799999999996</v>
      </c>
      <c r="K268" s="66"/>
      <c r="L268" s="72">
        <f>COUNTIFS($B$1:B268,B268)</f>
        <v>1</v>
      </c>
      <c r="M268" s="73"/>
    </row>
    <row r="269" spans="1:13" x14ac:dyDescent="0.35">
      <c r="A269" s="74" t="s">
        <v>35</v>
      </c>
      <c r="B269" s="74" t="s">
        <v>647</v>
      </c>
      <c r="C269" s="75" t="s">
        <v>648</v>
      </c>
      <c r="D269" s="76">
        <v>39671</v>
      </c>
      <c r="E269" s="76">
        <v>40282</v>
      </c>
      <c r="F269" s="75" t="s">
        <v>310</v>
      </c>
      <c r="G269" s="74" t="s">
        <v>644</v>
      </c>
      <c r="H269" s="74" t="s">
        <v>305</v>
      </c>
      <c r="I269" s="77">
        <v>45016</v>
      </c>
      <c r="J269" s="78">
        <v>2074.06</v>
      </c>
      <c r="K269" s="66"/>
      <c r="L269" s="72">
        <f>COUNTIFS($B$1:B269,B269)</f>
        <v>1</v>
      </c>
      <c r="M269" s="73"/>
    </row>
    <row r="270" spans="1:13" x14ac:dyDescent="0.35">
      <c r="A270" s="74" t="s">
        <v>35</v>
      </c>
      <c r="B270" s="74" t="s">
        <v>649</v>
      </c>
      <c r="C270" s="75" t="s">
        <v>650</v>
      </c>
      <c r="D270" s="76">
        <v>39825</v>
      </c>
      <c r="E270" s="76">
        <v>40129</v>
      </c>
      <c r="F270" s="75" t="s">
        <v>310</v>
      </c>
      <c r="G270" s="74" t="s">
        <v>651</v>
      </c>
      <c r="H270" s="74" t="s">
        <v>305</v>
      </c>
      <c r="I270" s="77">
        <v>45016</v>
      </c>
      <c r="J270" s="78">
        <v>5348.24</v>
      </c>
      <c r="K270" s="66"/>
      <c r="L270" s="72">
        <f>COUNTIFS($B$1:B270,B270)</f>
        <v>1</v>
      </c>
      <c r="M270" s="73"/>
    </row>
    <row r="271" spans="1:13" x14ac:dyDescent="0.35">
      <c r="A271" s="74" t="s">
        <v>35</v>
      </c>
      <c r="B271" s="74" t="s">
        <v>179</v>
      </c>
      <c r="C271" s="75" t="s">
        <v>258</v>
      </c>
      <c r="D271" s="76">
        <v>39825</v>
      </c>
      <c r="E271" s="76">
        <v>39898</v>
      </c>
      <c r="F271" s="75" t="s">
        <v>310</v>
      </c>
      <c r="G271" s="74" t="s">
        <v>644</v>
      </c>
      <c r="H271" s="74" t="s">
        <v>305</v>
      </c>
      <c r="I271" s="77">
        <v>45016</v>
      </c>
      <c r="J271" s="78">
        <v>15841.7</v>
      </c>
      <c r="K271" s="66"/>
      <c r="L271" s="72">
        <f>COUNTIFS($B$1:B271,B271)</f>
        <v>1</v>
      </c>
      <c r="M271" s="73"/>
    </row>
    <row r="272" spans="1:13" s="1" customFormat="1" x14ac:dyDescent="0.35">
      <c r="A272" s="74" t="s">
        <v>35</v>
      </c>
      <c r="B272" s="74" t="s">
        <v>179</v>
      </c>
      <c r="C272" s="75" t="s">
        <v>258</v>
      </c>
      <c r="D272" s="76">
        <v>39825</v>
      </c>
      <c r="E272" s="76">
        <v>39898</v>
      </c>
      <c r="F272" s="75" t="s">
        <v>314</v>
      </c>
      <c r="G272" s="74" t="s">
        <v>636</v>
      </c>
      <c r="H272" s="74" t="s">
        <v>305</v>
      </c>
      <c r="I272" s="77">
        <v>45016</v>
      </c>
      <c r="J272" s="78">
        <v>5926.06</v>
      </c>
      <c r="K272" s="66"/>
      <c r="L272" s="72">
        <f>COUNTIFS($B$1:B272,B272)</f>
        <v>2</v>
      </c>
      <c r="M272" s="73"/>
    </row>
    <row r="273" spans="1:13" s="1" customFormat="1" x14ac:dyDescent="0.35">
      <c r="A273" s="74" t="s">
        <v>35</v>
      </c>
      <c r="B273" s="74" t="s">
        <v>652</v>
      </c>
      <c r="C273" s="75" t="s">
        <v>653</v>
      </c>
      <c r="D273" s="76">
        <v>39854</v>
      </c>
      <c r="E273" s="76">
        <v>39926</v>
      </c>
      <c r="F273" s="75" t="s">
        <v>310</v>
      </c>
      <c r="G273" s="74" t="s">
        <v>654</v>
      </c>
      <c r="H273" s="74" t="s">
        <v>305</v>
      </c>
      <c r="I273" s="77">
        <v>45016</v>
      </c>
      <c r="J273" s="78">
        <v>9858.4</v>
      </c>
      <c r="K273" s="66"/>
      <c r="L273" s="72">
        <f>COUNTIFS($B$1:B273,B273)</f>
        <v>1</v>
      </c>
      <c r="M273" s="73"/>
    </row>
    <row r="274" spans="1:13" x14ac:dyDescent="0.35">
      <c r="A274" s="74" t="s">
        <v>35</v>
      </c>
      <c r="B274" s="74" t="s">
        <v>652</v>
      </c>
      <c r="C274" s="75" t="s">
        <v>653</v>
      </c>
      <c r="D274" s="76">
        <v>39854</v>
      </c>
      <c r="E274" s="76">
        <v>39926</v>
      </c>
      <c r="F274" s="75" t="s">
        <v>314</v>
      </c>
      <c r="G274" s="74" t="s">
        <v>655</v>
      </c>
      <c r="H274" s="74" t="s">
        <v>305</v>
      </c>
      <c r="I274" s="77">
        <v>45016</v>
      </c>
      <c r="J274" s="78">
        <v>7656.55</v>
      </c>
      <c r="K274" s="66"/>
      <c r="L274" s="72">
        <f>COUNTIFS($B$1:B274,B274)</f>
        <v>2</v>
      </c>
      <c r="M274" s="73"/>
    </row>
    <row r="275" spans="1:13" x14ac:dyDescent="0.35">
      <c r="A275" s="74" t="s">
        <v>35</v>
      </c>
      <c r="B275" s="74" t="s">
        <v>656</v>
      </c>
      <c r="C275" s="75" t="s">
        <v>657</v>
      </c>
      <c r="D275" s="76">
        <v>40331</v>
      </c>
      <c r="E275" s="76">
        <v>40430</v>
      </c>
      <c r="F275" s="75" t="s">
        <v>310</v>
      </c>
      <c r="G275" s="74" t="s">
        <v>658</v>
      </c>
      <c r="H275" s="74" t="s">
        <v>305</v>
      </c>
      <c r="I275" s="77">
        <v>45016</v>
      </c>
      <c r="J275" s="78">
        <v>3408.32</v>
      </c>
      <c r="K275" s="66"/>
      <c r="L275" s="72">
        <f>COUNTIFS($B$1:B275,B275)</f>
        <v>1</v>
      </c>
      <c r="M275" s="73"/>
    </row>
    <row r="276" spans="1:13" x14ac:dyDescent="0.35">
      <c r="A276" s="74" t="s">
        <v>35</v>
      </c>
      <c r="B276" s="74" t="s">
        <v>656</v>
      </c>
      <c r="C276" s="75" t="s">
        <v>657</v>
      </c>
      <c r="D276" s="76">
        <v>40331</v>
      </c>
      <c r="E276" s="76">
        <v>40430</v>
      </c>
      <c r="F276" s="75" t="s">
        <v>314</v>
      </c>
      <c r="G276" s="74" t="s">
        <v>633</v>
      </c>
      <c r="H276" s="74" t="s">
        <v>305</v>
      </c>
      <c r="I276" s="77">
        <v>45016</v>
      </c>
      <c r="J276" s="78">
        <v>4345.08</v>
      </c>
      <c r="K276" s="66"/>
      <c r="L276" s="72">
        <f>COUNTIFS($B$1:B276,B276)</f>
        <v>2</v>
      </c>
      <c r="M276" s="72"/>
    </row>
    <row r="277" spans="1:13" x14ac:dyDescent="0.35">
      <c r="A277" s="74" t="s">
        <v>35</v>
      </c>
      <c r="B277" s="74" t="s">
        <v>659</v>
      </c>
      <c r="C277" s="75" t="s">
        <v>660</v>
      </c>
      <c r="D277" s="76">
        <v>40424</v>
      </c>
      <c r="E277" s="76">
        <v>41361</v>
      </c>
      <c r="F277" s="75" t="s">
        <v>310</v>
      </c>
      <c r="G277" s="74" t="s">
        <v>661</v>
      </c>
      <c r="H277" s="74" t="s">
        <v>305</v>
      </c>
      <c r="I277" s="77">
        <v>45016</v>
      </c>
      <c r="J277" s="78">
        <v>30934.58</v>
      </c>
      <c r="K277" s="66"/>
      <c r="L277" s="72">
        <f>COUNTIFS($B$1:B277,B277)</f>
        <v>1</v>
      </c>
      <c r="M277" s="72"/>
    </row>
    <row r="278" spans="1:13" x14ac:dyDescent="0.35">
      <c r="A278" s="74" t="s">
        <v>35</v>
      </c>
      <c r="B278" s="74" t="s">
        <v>96</v>
      </c>
      <c r="C278" s="75" t="s">
        <v>116</v>
      </c>
      <c r="D278" s="76">
        <v>40221</v>
      </c>
      <c r="E278" s="76">
        <v>41225</v>
      </c>
      <c r="F278" s="75" t="s">
        <v>310</v>
      </c>
      <c r="G278" s="74" t="s">
        <v>651</v>
      </c>
      <c r="H278" s="74" t="s">
        <v>305</v>
      </c>
      <c r="I278" s="77">
        <v>45016</v>
      </c>
      <c r="J278" s="78">
        <v>23326.33</v>
      </c>
      <c r="K278" s="66"/>
      <c r="L278" s="72">
        <f>COUNTIFS($B$1:B278,B278)</f>
        <v>1</v>
      </c>
      <c r="M278" s="73"/>
    </row>
    <row r="279" spans="1:13" x14ac:dyDescent="0.35">
      <c r="A279" s="74" t="s">
        <v>35</v>
      </c>
      <c r="B279" s="74" t="s">
        <v>662</v>
      </c>
      <c r="C279" s="75" t="s">
        <v>663</v>
      </c>
      <c r="D279" s="76">
        <v>40554</v>
      </c>
      <c r="E279" s="76">
        <v>40946</v>
      </c>
      <c r="F279" s="75" t="s">
        <v>310</v>
      </c>
      <c r="G279" s="74" t="s">
        <v>664</v>
      </c>
      <c r="H279" s="74" t="s">
        <v>305</v>
      </c>
      <c r="I279" s="77">
        <v>45016</v>
      </c>
      <c r="J279" s="78">
        <v>2352.46</v>
      </c>
      <c r="K279" s="66"/>
      <c r="L279" s="72">
        <f>COUNTIFS($B$1:B279,B279)</f>
        <v>1</v>
      </c>
      <c r="M279" s="72"/>
    </row>
    <row r="280" spans="1:13" x14ac:dyDescent="0.35">
      <c r="A280" s="74" t="s">
        <v>35</v>
      </c>
      <c r="B280" s="74" t="s">
        <v>665</v>
      </c>
      <c r="C280" s="75" t="s">
        <v>666</v>
      </c>
      <c r="D280" s="76">
        <v>41478</v>
      </c>
      <c r="E280" s="76">
        <v>41605</v>
      </c>
      <c r="F280" s="75" t="s">
        <v>310</v>
      </c>
      <c r="G280" s="74" t="s">
        <v>644</v>
      </c>
      <c r="H280" s="74" t="s">
        <v>305</v>
      </c>
      <c r="I280" s="77">
        <v>45016</v>
      </c>
      <c r="J280" s="78">
        <v>3642.95</v>
      </c>
      <c r="K280" s="66"/>
      <c r="L280" s="72">
        <f>COUNTIFS($B$1:B280,B280)</f>
        <v>1</v>
      </c>
      <c r="M280" s="73"/>
    </row>
    <row r="281" spans="1:13" x14ac:dyDescent="0.35">
      <c r="A281" s="74" t="s">
        <v>35</v>
      </c>
      <c r="B281" s="74" t="s">
        <v>665</v>
      </c>
      <c r="C281" s="75" t="s">
        <v>666</v>
      </c>
      <c r="D281" s="76">
        <v>41478</v>
      </c>
      <c r="E281" s="76">
        <v>41605</v>
      </c>
      <c r="F281" s="75" t="s">
        <v>314</v>
      </c>
      <c r="G281" s="74" t="s">
        <v>633</v>
      </c>
      <c r="H281" s="74" t="s">
        <v>305</v>
      </c>
      <c r="I281" s="77">
        <v>45015</v>
      </c>
      <c r="J281" s="78">
        <v>5142.1400000000003</v>
      </c>
      <c r="K281" s="66"/>
      <c r="L281" s="72">
        <f>COUNTIFS($B$1:B281,B281)</f>
        <v>2</v>
      </c>
      <c r="M281" s="73"/>
    </row>
    <row r="282" spans="1:13" x14ac:dyDescent="0.35">
      <c r="A282" s="74" t="s">
        <v>35</v>
      </c>
      <c r="B282" s="74" t="s">
        <v>667</v>
      </c>
      <c r="C282" s="75" t="s">
        <v>668</v>
      </c>
      <c r="D282" s="76">
        <v>41618</v>
      </c>
      <c r="E282" s="76">
        <v>41914</v>
      </c>
      <c r="F282" s="75" t="s">
        <v>310</v>
      </c>
      <c r="G282" s="74" t="s">
        <v>669</v>
      </c>
      <c r="H282" s="74" t="s">
        <v>305</v>
      </c>
      <c r="I282" s="77">
        <v>45016</v>
      </c>
      <c r="J282" s="78">
        <v>2586</v>
      </c>
      <c r="K282" s="66"/>
      <c r="L282" s="72">
        <f>COUNTIFS($B$1:B282,B282)</f>
        <v>1</v>
      </c>
      <c r="M282" s="73"/>
    </row>
    <row r="283" spans="1:13" x14ac:dyDescent="0.35">
      <c r="A283" s="74" t="s">
        <v>35</v>
      </c>
      <c r="B283" s="74" t="s">
        <v>667</v>
      </c>
      <c r="C283" s="75" t="s">
        <v>668</v>
      </c>
      <c r="D283" s="76">
        <v>41618</v>
      </c>
      <c r="E283" s="76">
        <v>41914</v>
      </c>
      <c r="F283" s="75" t="s">
        <v>314</v>
      </c>
      <c r="G283" s="74" t="s">
        <v>670</v>
      </c>
      <c r="H283" s="74" t="s">
        <v>305</v>
      </c>
      <c r="I283" s="77">
        <v>45016</v>
      </c>
      <c r="J283" s="78">
        <v>5067</v>
      </c>
      <c r="K283" s="66"/>
      <c r="L283" s="72">
        <f>COUNTIFS($B$1:B283,B283)</f>
        <v>2</v>
      </c>
      <c r="M283" s="73"/>
    </row>
    <row r="284" spans="1:13" x14ac:dyDescent="0.35">
      <c r="A284" s="74" t="s">
        <v>35</v>
      </c>
      <c r="B284" s="74" t="s">
        <v>66</v>
      </c>
      <c r="C284" s="75" t="s">
        <v>86</v>
      </c>
      <c r="D284" s="76">
        <v>42429</v>
      </c>
      <c r="E284" s="76">
        <v>43088</v>
      </c>
      <c r="F284" s="75" t="s">
        <v>314</v>
      </c>
      <c r="G284" s="74" t="s">
        <v>671</v>
      </c>
      <c r="H284" s="74" t="s">
        <v>305</v>
      </c>
      <c r="I284" s="77">
        <v>45016</v>
      </c>
      <c r="J284" s="78">
        <v>1460</v>
      </c>
      <c r="K284" s="66"/>
      <c r="L284" s="72">
        <f>COUNTIFS($B$1:B284,B284)</f>
        <v>1</v>
      </c>
      <c r="M284" s="73"/>
    </row>
    <row r="285" spans="1:13" x14ac:dyDescent="0.35">
      <c r="A285" s="74" t="s">
        <v>35</v>
      </c>
      <c r="B285" s="74" t="s">
        <v>672</v>
      </c>
      <c r="C285" s="75" t="s">
        <v>673</v>
      </c>
      <c r="D285" s="76">
        <v>42709</v>
      </c>
      <c r="E285" s="76">
        <v>43312</v>
      </c>
      <c r="F285" s="75" t="s">
        <v>400</v>
      </c>
      <c r="G285" s="74" t="s">
        <v>674</v>
      </c>
      <c r="H285" s="74" t="s">
        <v>343</v>
      </c>
      <c r="I285" s="77">
        <v>44837</v>
      </c>
      <c r="J285" s="78">
        <v>30175.119999999999</v>
      </c>
      <c r="K285" s="66"/>
      <c r="L285" s="72">
        <f>COUNTIFS($B$1:B285,B285)</f>
        <v>1</v>
      </c>
      <c r="M285" s="73"/>
    </row>
    <row r="286" spans="1:13" x14ac:dyDescent="0.35">
      <c r="A286" s="74" t="s">
        <v>35</v>
      </c>
      <c r="B286" s="74" t="s">
        <v>672</v>
      </c>
      <c r="C286" s="75" t="s">
        <v>673</v>
      </c>
      <c r="D286" s="76">
        <v>42709</v>
      </c>
      <c r="E286" s="76">
        <v>43312</v>
      </c>
      <c r="F286" s="75" t="s">
        <v>314</v>
      </c>
      <c r="G286" s="74" t="s">
        <v>675</v>
      </c>
      <c r="H286" s="74" t="s">
        <v>343</v>
      </c>
      <c r="I286" s="77">
        <v>44837</v>
      </c>
      <c r="J286" s="78">
        <v>1584.95</v>
      </c>
      <c r="K286" s="66"/>
      <c r="L286" s="72">
        <f>COUNTIFS($B$1:B286,B286)</f>
        <v>2</v>
      </c>
      <c r="M286" s="73"/>
    </row>
    <row r="287" spans="1:13" x14ac:dyDescent="0.35">
      <c r="A287" s="74" t="s">
        <v>35</v>
      </c>
      <c r="B287" s="74" t="s">
        <v>672</v>
      </c>
      <c r="C287" s="75" t="s">
        <v>673</v>
      </c>
      <c r="D287" s="76">
        <v>42709</v>
      </c>
      <c r="E287" s="76">
        <v>43312</v>
      </c>
      <c r="F287" s="75" t="s">
        <v>303</v>
      </c>
      <c r="G287" s="74" t="s">
        <v>676</v>
      </c>
      <c r="H287" s="74" t="s">
        <v>343</v>
      </c>
      <c r="I287" s="77">
        <v>44837</v>
      </c>
      <c r="J287" s="78">
        <v>83075.12</v>
      </c>
      <c r="K287" s="66"/>
      <c r="L287" s="72">
        <f>COUNTIFS($B$1:B287,B287)</f>
        <v>3</v>
      </c>
      <c r="M287" s="73"/>
    </row>
    <row r="288" spans="1:13" x14ac:dyDescent="0.35">
      <c r="A288" s="74" t="s">
        <v>35</v>
      </c>
      <c r="B288" s="74" t="s">
        <v>677</v>
      </c>
      <c r="C288" s="75" t="s">
        <v>678</v>
      </c>
      <c r="D288" s="76">
        <v>42769</v>
      </c>
      <c r="E288" s="76">
        <v>43299</v>
      </c>
      <c r="F288" s="75" t="s">
        <v>310</v>
      </c>
      <c r="G288" s="74" t="s">
        <v>679</v>
      </c>
      <c r="H288" s="74" t="s">
        <v>305</v>
      </c>
      <c r="I288" s="77">
        <v>45016</v>
      </c>
      <c r="J288" s="78">
        <v>2741.98</v>
      </c>
      <c r="K288" s="66"/>
      <c r="L288" s="72">
        <f>COUNTIFS($B$1:B288,B288)</f>
        <v>1</v>
      </c>
      <c r="M288" s="73"/>
    </row>
    <row r="289" spans="1:13" x14ac:dyDescent="0.35">
      <c r="A289" s="74" t="s">
        <v>35</v>
      </c>
      <c r="B289" s="74" t="s">
        <v>677</v>
      </c>
      <c r="C289" s="75" t="s">
        <v>678</v>
      </c>
      <c r="D289" s="76">
        <v>42769</v>
      </c>
      <c r="E289" s="76">
        <v>43299</v>
      </c>
      <c r="F289" s="75" t="s">
        <v>310</v>
      </c>
      <c r="G289" s="74" t="s">
        <v>680</v>
      </c>
      <c r="H289" s="74" t="s">
        <v>305</v>
      </c>
      <c r="I289" s="77">
        <v>45016</v>
      </c>
      <c r="J289" s="78">
        <v>2781.03</v>
      </c>
      <c r="K289" s="66"/>
      <c r="L289" s="72">
        <f>COUNTIFS($B$1:B289,B289)</f>
        <v>2</v>
      </c>
      <c r="M289" s="73"/>
    </row>
    <row r="290" spans="1:13" x14ac:dyDescent="0.35">
      <c r="A290" s="74" t="s">
        <v>35</v>
      </c>
      <c r="B290" s="74" t="s">
        <v>151</v>
      </c>
      <c r="C290" s="75" t="s">
        <v>259</v>
      </c>
      <c r="D290" s="76">
        <v>42977</v>
      </c>
      <c r="E290" s="76">
        <v>43509</v>
      </c>
      <c r="F290" s="75" t="s">
        <v>303</v>
      </c>
      <c r="G290" s="74" t="s">
        <v>208</v>
      </c>
      <c r="H290" s="74" t="s">
        <v>305</v>
      </c>
      <c r="I290" s="77">
        <v>45016</v>
      </c>
      <c r="J290" s="78">
        <v>40529.800000000003</v>
      </c>
      <c r="K290" s="66"/>
      <c r="L290" s="72">
        <f>COUNTIFS($B$1:B290,B290)</f>
        <v>1</v>
      </c>
      <c r="M290" s="73"/>
    </row>
    <row r="291" spans="1:13" x14ac:dyDescent="0.35">
      <c r="A291" s="74" t="s">
        <v>35</v>
      </c>
      <c r="B291" s="74" t="s">
        <v>681</v>
      </c>
      <c r="C291" s="75" t="s">
        <v>682</v>
      </c>
      <c r="D291" s="76">
        <v>43105</v>
      </c>
      <c r="E291" s="76">
        <v>43489</v>
      </c>
      <c r="F291" s="75" t="s">
        <v>314</v>
      </c>
      <c r="G291" s="74" t="s">
        <v>683</v>
      </c>
      <c r="H291" s="74" t="s">
        <v>343</v>
      </c>
      <c r="I291" s="77">
        <v>44804</v>
      </c>
      <c r="J291" s="78">
        <v>728.08</v>
      </c>
      <c r="K291" s="66"/>
      <c r="L291" s="72">
        <f>COUNTIFS($B$1:B291,B291)</f>
        <v>1</v>
      </c>
      <c r="M291" s="73"/>
    </row>
    <row r="292" spans="1:13" x14ac:dyDescent="0.35">
      <c r="A292" s="74" t="s">
        <v>35</v>
      </c>
      <c r="B292" s="74" t="s">
        <v>681</v>
      </c>
      <c r="C292" s="75" t="s">
        <v>682</v>
      </c>
      <c r="D292" s="76">
        <v>43105</v>
      </c>
      <c r="E292" s="76">
        <v>43489</v>
      </c>
      <c r="F292" s="75" t="s">
        <v>303</v>
      </c>
      <c r="G292" s="74" t="s">
        <v>684</v>
      </c>
      <c r="H292" s="74" t="s">
        <v>343</v>
      </c>
      <c r="I292" s="77">
        <v>44804</v>
      </c>
      <c r="J292" s="78">
        <v>50402.6</v>
      </c>
      <c r="K292" s="66"/>
      <c r="L292" s="72">
        <f>COUNTIFS($B$1:B292,B292)</f>
        <v>2</v>
      </c>
      <c r="M292" s="73"/>
    </row>
    <row r="293" spans="1:13" x14ac:dyDescent="0.35">
      <c r="A293" s="74" t="s">
        <v>35</v>
      </c>
      <c r="B293" s="74" t="s">
        <v>685</v>
      </c>
      <c r="C293" s="75" t="s">
        <v>686</v>
      </c>
      <c r="D293" s="76">
        <v>43278</v>
      </c>
      <c r="E293" s="76">
        <v>43784</v>
      </c>
      <c r="F293" s="75" t="s">
        <v>314</v>
      </c>
      <c r="G293" s="74" t="s">
        <v>687</v>
      </c>
      <c r="H293" s="74" t="s">
        <v>343</v>
      </c>
      <c r="I293" s="77">
        <v>44792</v>
      </c>
      <c r="J293" s="78">
        <v>192.06</v>
      </c>
      <c r="K293" s="66"/>
      <c r="L293" s="72">
        <f>COUNTIFS($B$1:B293,B293)</f>
        <v>1</v>
      </c>
      <c r="M293" s="73"/>
    </row>
    <row r="294" spans="1:13" x14ac:dyDescent="0.35">
      <c r="A294" s="74" t="s">
        <v>35</v>
      </c>
      <c r="B294" s="74" t="s">
        <v>688</v>
      </c>
      <c r="C294" s="75" t="s">
        <v>689</v>
      </c>
      <c r="D294" s="76">
        <v>43889</v>
      </c>
      <c r="E294" s="76">
        <v>44088</v>
      </c>
      <c r="F294" s="75" t="s">
        <v>314</v>
      </c>
      <c r="G294" s="74" t="s">
        <v>690</v>
      </c>
      <c r="H294" s="74" t="s">
        <v>343</v>
      </c>
      <c r="I294" s="77">
        <v>44680</v>
      </c>
      <c r="J294" s="78">
        <v>569.97</v>
      </c>
      <c r="K294" s="66"/>
      <c r="L294" s="72">
        <f>COUNTIFS($B$1:B294,B294)</f>
        <v>1</v>
      </c>
      <c r="M294" s="73"/>
    </row>
    <row r="295" spans="1:13" x14ac:dyDescent="0.35">
      <c r="A295" s="74" t="s">
        <v>35</v>
      </c>
      <c r="B295" s="74" t="s">
        <v>688</v>
      </c>
      <c r="C295" s="75" t="s">
        <v>689</v>
      </c>
      <c r="D295" s="76">
        <v>43889</v>
      </c>
      <c r="E295" s="76">
        <v>44088</v>
      </c>
      <c r="F295" s="75" t="s">
        <v>314</v>
      </c>
      <c r="G295" s="74" t="s">
        <v>691</v>
      </c>
      <c r="H295" s="74" t="s">
        <v>343</v>
      </c>
      <c r="I295" s="77">
        <v>44729</v>
      </c>
      <c r="J295" s="78">
        <v>584.54999999999995</v>
      </c>
      <c r="K295" s="66"/>
      <c r="L295" s="72">
        <f>COUNTIFS($B$1:B295,B295)</f>
        <v>2</v>
      </c>
      <c r="M295" s="73"/>
    </row>
    <row r="296" spans="1:13" x14ac:dyDescent="0.35">
      <c r="A296" s="74" t="s">
        <v>35</v>
      </c>
      <c r="B296" s="74" t="s">
        <v>688</v>
      </c>
      <c r="C296" s="75" t="s">
        <v>689</v>
      </c>
      <c r="D296" s="76">
        <v>43889</v>
      </c>
      <c r="E296" s="76">
        <v>44088</v>
      </c>
      <c r="F296" s="75" t="s">
        <v>314</v>
      </c>
      <c r="G296" s="74" t="s">
        <v>692</v>
      </c>
      <c r="H296" s="74" t="s">
        <v>343</v>
      </c>
      <c r="I296" s="77">
        <v>44680</v>
      </c>
      <c r="J296" s="78">
        <v>1924.8</v>
      </c>
      <c r="K296" s="66"/>
      <c r="L296" s="72">
        <f>COUNTIFS($B$1:B296,B296)</f>
        <v>3</v>
      </c>
      <c r="M296" s="73"/>
    </row>
    <row r="297" spans="1:13" x14ac:dyDescent="0.35">
      <c r="A297" s="74" t="s">
        <v>35</v>
      </c>
      <c r="B297" s="74" t="s">
        <v>688</v>
      </c>
      <c r="C297" s="75" t="s">
        <v>689</v>
      </c>
      <c r="D297" s="76">
        <v>43889</v>
      </c>
      <c r="E297" s="76">
        <v>44088</v>
      </c>
      <c r="F297" s="75" t="s">
        <v>314</v>
      </c>
      <c r="G297" s="74" t="s">
        <v>693</v>
      </c>
      <c r="H297" s="74" t="s">
        <v>343</v>
      </c>
      <c r="I297" s="77">
        <v>44729</v>
      </c>
      <c r="J297" s="78">
        <v>1974.03</v>
      </c>
      <c r="K297" s="66"/>
      <c r="L297" s="72">
        <f>COUNTIFS($B$1:B297,B297)</f>
        <v>4</v>
      </c>
      <c r="M297" s="73"/>
    </row>
    <row r="298" spans="1:13" x14ac:dyDescent="0.35">
      <c r="A298" s="74" t="s">
        <v>35</v>
      </c>
      <c r="B298" s="74" t="s">
        <v>688</v>
      </c>
      <c r="C298" s="75" t="s">
        <v>689</v>
      </c>
      <c r="D298" s="76">
        <v>43889</v>
      </c>
      <c r="E298" s="76">
        <v>44088</v>
      </c>
      <c r="F298" s="75" t="s">
        <v>303</v>
      </c>
      <c r="G298" s="74" t="s">
        <v>694</v>
      </c>
      <c r="H298" s="74" t="s">
        <v>343</v>
      </c>
      <c r="I298" s="77">
        <v>44680</v>
      </c>
      <c r="J298" s="78">
        <v>115383.2</v>
      </c>
      <c r="K298" s="66"/>
      <c r="L298" s="72">
        <f>COUNTIFS($B$1:B298,B298)</f>
        <v>5</v>
      </c>
      <c r="M298" s="73"/>
    </row>
    <row r="299" spans="1:13" x14ac:dyDescent="0.35">
      <c r="A299" s="74" t="s">
        <v>35</v>
      </c>
      <c r="B299" s="74" t="s">
        <v>688</v>
      </c>
      <c r="C299" s="75" t="s">
        <v>689</v>
      </c>
      <c r="D299" s="76">
        <v>43889</v>
      </c>
      <c r="E299" s="76">
        <v>44088</v>
      </c>
      <c r="F299" s="75" t="s">
        <v>303</v>
      </c>
      <c r="G299" s="74" t="s">
        <v>695</v>
      </c>
      <c r="H299" s="74" t="s">
        <v>343</v>
      </c>
      <c r="I299" s="77">
        <v>44729</v>
      </c>
      <c r="J299" s="78">
        <v>118334.6</v>
      </c>
      <c r="K299" s="66"/>
      <c r="L299" s="72">
        <f>COUNTIFS($B$1:B299,B299)</f>
        <v>6</v>
      </c>
      <c r="M299" s="73"/>
    </row>
    <row r="300" spans="1:13" x14ac:dyDescent="0.35">
      <c r="A300" s="74" t="s">
        <v>35</v>
      </c>
      <c r="B300" s="74" t="s">
        <v>688</v>
      </c>
      <c r="C300" s="75" t="s">
        <v>689</v>
      </c>
      <c r="D300" s="76">
        <v>43889</v>
      </c>
      <c r="E300" s="76">
        <v>44088</v>
      </c>
      <c r="F300" s="75" t="s">
        <v>303</v>
      </c>
      <c r="G300" s="74" t="s">
        <v>696</v>
      </c>
      <c r="H300" s="74" t="s">
        <v>343</v>
      </c>
      <c r="I300" s="77">
        <v>44680</v>
      </c>
      <c r="J300" s="78">
        <v>142840.51</v>
      </c>
      <c r="K300" s="66"/>
      <c r="L300" s="72">
        <f>COUNTIFS($B$1:B300,B300)</f>
        <v>7</v>
      </c>
      <c r="M300" s="73"/>
    </row>
    <row r="301" spans="1:13" x14ac:dyDescent="0.35">
      <c r="A301" s="74" t="s">
        <v>35</v>
      </c>
      <c r="B301" s="74" t="s">
        <v>688</v>
      </c>
      <c r="C301" s="75" t="s">
        <v>689</v>
      </c>
      <c r="D301" s="76">
        <v>43889</v>
      </c>
      <c r="E301" s="76">
        <v>44088</v>
      </c>
      <c r="F301" s="75" t="s">
        <v>303</v>
      </c>
      <c r="G301" s="74" t="s">
        <v>697</v>
      </c>
      <c r="H301" s="74" t="s">
        <v>343</v>
      </c>
      <c r="I301" s="77">
        <v>44729</v>
      </c>
      <c r="J301" s="78">
        <v>146494.25</v>
      </c>
      <c r="K301" s="66"/>
      <c r="L301" s="72">
        <f>COUNTIFS($B$1:B301,B301)</f>
        <v>8</v>
      </c>
      <c r="M301" s="73"/>
    </row>
    <row r="302" spans="1:13" x14ac:dyDescent="0.35">
      <c r="A302" s="74" t="s">
        <v>35</v>
      </c>
      <c r="B302" s="74" t="s">
        <v>688</v>
      </c>
      <c r="C302" s="75" t="s">
        <v>689</v>
      </c>
      <c r="D302" s="76">
        <v>43889</v>
      </c>
      <c r="E302" s="76">
        <v>44088</v>
      </c>
      <c r="F302" s="75" t="s">
        <v>310</v>
      </c>
      <c r="G302" s="74" t="s">
        <v>698</v>
      </c>
      <c r="H302" s="74" t="s">
        <v>343</v>
      </c>
      <c r="I302" s="77">
        <v>44680</v>
      </c>
      <c r="J302" s="78">
        <v>5098.5200000000004</v>
      </c>
      <c r="K302" s="66"/>
      <c r="L302" s="72">
        <f>COUNTIFS($B$1:B302,B302)</f>
        <v>9</v>
      </c>
      <c r="M302" s="73"/>
    </row>
    <row r="303" spans="1:13" x14ac:dyDescent="0.35">
      <c r="A303" s="74" t="s">
        <v>35</v>
      </c>
      <c r="B303" s="74" t="s">
        <v>688</v>
      </c>
      <c r="C303" s="75" t="s">
        <v>689</v>
      </c>
      <c r="D303" s="76">
        <v>43889</v>
      </c>
      <c r="E303" s="76">
        <v>44088</v>
      </c>
      <c r="F303" s="75" t="s">
        <v>310</v>
      </c>
      <c r="G303" s="74" t="s">
        <v>699</v>
      </c>
      <c r="H303" s="74" t="s">
        <v>343</v>
      </c>
      <c r="I303" s="77">
        <v>44729</v>
      </c>
      <c r="J303" s="78">
        <v>5228.9399999999996</v>
      </c>
      <c r="K303" s="66"/>
      <c r="L303" s="72">
        <f>COUNTIFS($B$1:B303,B303)</f>
        <v>10</v>
      </c>
      <c r="M303" s="73"/>
    </row>
    <row r="304" spans="1:13" x14ac:dyDescent="0.35">
      <c r="A304" s="74" t="s">
        <v>35</v>
      </c>
      <c r="B304" s="74" t="s">
        <v>688</v>
      </c>
      <c r="C304" s="75" t="s">
        <v>689</v>
      </c>
      <c r="D304" s="76">
        <v>43889</v>
      </c>
      <c r="E304" s="76">
        <v>44088</v>
      </c>
      <c r="F304" s="75" t="s">
        <v>571</v>
      </c>
      <c r="G304" s="74" t="s">
        <v>700</v>
      </c>
      <c r="H304" s="74" t="s">
        <v>343</v>
      </c>
      <c r="I304" s="77">
        <v>44680</v>
      </c>
      <c r="J304" s="78">
        <v>8245.52</v>
      </c>
      <c r="K304" s="66"/>
      <c r="L304" s="72">
        <f>COUNTIFS($B$1:B304,B304)</f>
        <v>11</v>
      </c>
      <c r="M304" s="73"/>
    </row>
    <row r="305" spans="1:13" x14ac:dyDescent="0.35">
      <c r="A305" s="74" t="s">
        <v>35</v>
      </c>
      <c r="B305" s="74" t="s">
        <v>688</v>
      </c>
      <c r="C305" s="75" t="s">
        <v>689</v>
      </c>
      <c r="D305" s="76">
        <v>43889</v>
      </c>
      <c r="E305" s="76">
        <v>44088</v>
      </c>
      <c r="F305" s="75" t="s">
        <v>571</v>
      </c>
      <c r="G305" s="74" t="s">
        <v>701</v>
      </c>
      <c r="H305" s="74" t="s">
        <v>343</v>
      </c>
      <c r="I305" s="77">
        <v>44729</v>
      </c>
      <c r="J305" s="78">
        <v>8456.44</v>
      </c>
      <c r="K305" s="66"/>
      <c r="L305" s="72">
        <f>COUNTIFS($B$1:B305,B305)</f>
        <v>12</v>
      </c>
      <c r="M305" s="73"/>
    </row>
    <row r="306" spans="1:13" x14ac:dyDescent="0.35">
      <c r="A306" s="74" t="s">
        <v>35</v>
      </c>
      <c r="B306" s="74" t="s">
        <v>688</v>
      </c>
      <c r="C306" s="75" t="s">
        <v>689</v>
      </c>
      <c r="D306" s="76">
        <v>43889</v>
      </c>
      <c r="E306" s="76">
        <v>44088</v>
      </c>
      <c r="F306" s="75" t="s">
        <v>314</v>
      </c>
      <c r="G306" s="74" t="s">
        <v>702</v>
      </c>
      <c r="H306" s="74" t="s">
        <v>343</v>
      </c>
      <c r="I306" s="77">
        <v>44729</v>
      </c>
      <c r="J306" s="78">
        <v>2331.8000000000002</v>
      </c>
      <c r="K306" s="66"/>
      <c r="L306" s="72">
        <f>COUNTIFS($B$1:B306,B306)</f>
        <v>13</v>
      </c>
      <c r="M306" s="73"/>
    </row>
    <row r="307" spans="1:13" x14ac:dyDescent="0.35">
      <c r="A307" s="74" t="s">
        <v>35</v>
      </c>
      <c r="B307" s="74" t="s">
        <v>688</v>
      </c>
      <c r="C307" s="75" t="s">
        <v>689</v>
      </c>
      <c r="D307" s="76">
        <v>43889</v>
      </c>
      <c r="E307" s="76">
        <v>44088</v>
      </c>
      <c r="F307" s="75" t="s">
        <v>314</v>
      </c>
      <c r="G307" s="74" t="s">
        <v>703</v>
      </c>
      <c r="H307" s="74" t="s">
        <v>343</v>
      </c>
      <c r="I307" s="77">
        <v>44680</v>
      </c>
      <c r="J307" s="78">
        <v>2273.65</v>
      </c>
      <c r="K307" s="66"/>
      <c r="L307" s="72">
        <f>COUNTIFS($B$1:B307,B307)</f>
        <v>14</v>
      </c>
      <c r="M307" s="73"/>
    </row>
    <row r="308" spans="1:13" x14ac:dyDescent="0.35">
      <c r="A308" s="74" t="s">
        <v>35</v>
      </c>
      <c r="B308" s="74" t="s">
        <v>688</v>
      </c>
      <c r="C308" s="75" t="s">
        <v>689</v>
      </c>
      <c r="D308" s="76">
        <v>43889</v>
      </c>
      <c r="E308" s="76">
        <v>44088</v>
      </c>
      <c r="F308" s="75" t="s">
        <v>303</v>
      </c>
      <c r="G308" s="74" t="s">
        <v>696</v>
      </c>
      <c r="H308" s="74" t="s">
        <v>305</v>
      </c>
      <c r="I308" s="77">
        <v>45016</v>
      </c>
      <c r="J308" s="78">
        <v>142840.51</v>
      </c>
      <c r="K308" s="66"/>
      <c r="L308" s="72">
        <f>COUNTIFS($B$1:B308,B308)</f>
        <v>15</v>
      </c>
      <c r="M308" s="73"/>
    </row>
    <row r="309" spans="1:13" x14ac:dyDescent="0.35">
      <c r="A309" s="74" t="s">
        <v>35</v>
      </c>
      <c r="B309" s="74" t="s">
        <v>688</v>
      </c>
      <c r="C309" s="75" t="s">
        <v>689</v>
      </c>
      <c r="D309" s="76">
        <v>43889</v>
      </c>
      <c r="E309" s="76">
        <v>44088</v>
      </c>
      <c r="F309" s="75" t="s">
        <v>303</v>
      </c>
      <c r="G309" s="74" t="s">
        <v>697</v>
      </c>
      <c r="H309" s="74" t="s">
        <v>305</v>
      </c>
      <c r="I309" s="77">
        <v>45016</v>
      </c>
      <c r="J309" s="78">
        <v>146494.25</v>
      </c>
      <c r="K309" s="66"/>
      <c r="L309" s="72">
        <f>COUNTIFS($B$1:B309,B309)</f>
        <v>16</v>
      </c>
      <c r="M309" s="73"/>
    </row>
    <row r="310" spans="1:13" x14ac:dyDescent="0.35">
      <c r="A310" s="74" t="s">
        <v>35</v>
      </c>
      <c r="B310" s="74" t="s">
        <v>688</v>
      </c>
      <c r="C310" s="75" t="s">
        <v>689</v>
      </c>
      <c r="D310" s="76">
        <v>43889</v>
      </c>
      <c r="E310" s="76">
        <v>44088</v>
      </c>
      <c r="F310" s="75" t="s">
        <v>314</v>
      </c>
      <c r="G310" s="74" t="s">
        <v>702</v>
      </c>
      <c r="H310" s="74" t="s">
        <v>305</v>
      </c>
      <c r="I310" s="77">
        <v>45016</v>
      </c>
      <c r="J310" s="78">
        <v>2331.8000000000002</v>
      </c>
      <c r="K310" s="66"/>
      <c r="L310" s="72">
        <f>COUNTIFS($B$1:B310,B310)</f>
        <v>17</v>
      </c>
      <c r="M310" s="73"/>
    </row>
    <row r="311" spans="1:13" x14ac:dyDescent="0.35">
      <c r="A311" s="74" t="s">
        <v>35</v>
      </c>
      <c r="B311" s="74" t="s">
        <v>688</v>
      </c>
      <c r="C311" s="75" t="s">
        <v>689</v>
      </c>
      <c r="D311" s="76">
        <v>43889</v>
      </c>
      <c r="E311" s="76">
        <v>44088</v>
      </c>
      <c r="F311" s="75" t="s">
        <v>314</v>
      </c>
      <c r="G311" s="74" t="s">
        <v>703</v>
      </c>
      <c r="H311" s="74" t="s">
        <v>305</v>
      </c>
      <c r="I311" s="77">
        <v>45016</v>
      </c>
      <c r="J311" s="78">
        <v>2273.65</v>
      </c>
      <c r="K311" s="66"/>
      <c r="L311" s="72">
        <f>COUNTIFS($B$1:B311,B311)</f>
        <v>18</v>
      </c>
      <c r="M311" s="73"/>
    </row>
    <row r="312" spans="1:13" x14ac:dyDescent="0.35">
      <c r="A312" s="75" t="s">
        <v>35</v>
      </c>
      <c r="B312" s="75" t="s">
        <v>704</v>
      </c>
      <c r="C312" s="75" t="s">
        <v>705</v>
      </c>
      <c r="D312" s="76">
        <v>43889</v>
      </c>
      <c r="E312" s="76">
        <v>44866</v>
      </c>
      <c r="F312" s="75" t="s">
        <v>314</v>
      </c>
      <c r="G312" s="75" t="s">
        <v>706</v>
      </c>
      <c r="H312" s="74" t="s">
        <v>449</v>
      </c>
      <c r="I312" s="76">
        <v>44866</v>
      </c>
      <c r="J312" s="79">
        <v>197.04</v>
      </c>
      <c r="K312" s="66"/>
      <c r="L312" s="72">
        <f>COUNTIFS($B$1:B312,B312)</f>
        <v>1</v>
      </c>
      <c r="M312" s="73"/>
    </row>
    <row r="313" spans="1:13" x14ac:dyDescent="0.35">
      <c r="A313" s="75" t="s">
        <v>35</v>
      </c>
      <c r="B313" s="75" t="s">
        <v>704</v>
      </c>
      <c r="C313" s="75" t="s">
        <v>705</v>
      </c>
      <c r="D313" s="76">
        <v>43889</v>
      </c>
      <c r="E313" s="76">
        <v>44866</v>
      </c>
      <c r="F313" s="75" t="s">
        <v>314</v>
      </c>
      <c r="G313" s="75" t="s">
        <v>707</v>
      </c>
      <c r="H313" s="74" t="s">
        <v>449</v>
      </c>
      <c r="I313" s="76">
        <v>44866</v>
      </c>
      <c r="J313" s="79">
        <v>665.4</v>
      </c>
      <c r="K313" s="66"/>
      <c r="L313" s="72">
        <f>COUNTIFS($B$1:B313,B313)</f>
        <v>2</v>
      </c>
      <c r="M313" s="73"/>
    </row>
    <row r="314" spans="1:13" x14ac:dyDescent="0.35">
      <c r="A314" s="75" t="s">
        <v>35</v>
      </c>
      <c r="B314" s="75" t="s">
        <v>704</v>
      </c>
      <c r="C314" s="75" t="s">
        <v>705</v>
      </c>
      <c r="D314" s="76">
        <v>43889</v>
      </c>
      <c r="E314" s="76">
        <v>44866</v>
      </c>
      <c r="F314" s="75" t="s">
        <v>303</v>
      </c>
      <c r="G314" s="75" t="s">
        <v>708</v>
      </c>
      <c r="H314" s="74" t="s">
        <v>449</v>
      </c>
      <c r="I314" s="76">
        <v>44866</v>
      </c>
      <c r="J314" s="79">
        <v>27777</v>
      </c>
      <c r="K314" s="66"/>
      <c r="L314" s="72">
        <f>COUNTIFS($B$1:B314,B314)</f>
        <v>3</v>
      </c>
      <c r="M314" s="73"/>
    </row>
    <row r="315" spans="1:13" x14ac:dyDescent="0.35">
      <c r="A315" s="75" t="s">
        <v>35</v>
      </c>
      <c r="B315" s="75" t="s">
        <v>704</v>
      </c>
      <c r="C315" s="75" t="s">
        <v>705</v>
      </c>
      <c r="D315" s="76">
        <v>43889</v>
      </c>
      <c r="E315" s="76">
        <v>44866</v>
      </c>
      <c r="F315" s="75" t="s">
        <v>310</v>
      </c>
      <c r="G315" s="75" t="s">
        <v>709</v>
      </c>
      <c r="H315" s="74" t="s">
        <v>449</v>
      </c>
      <c r="I315" s="76">
        <v>44866</v>
      </c>
      <c r="J315" s="79">
        <v>1762.56</v>
      </c>
      <c r="K315" s="66"/>
      <c r="L315" s="72">
        <f>COUNTIFS($B$1:B315,B315)</f>
        <v>4</v>
      </c>
      <c r="M315" s="73"/>
    </row>
    <row r="316" spans="1:13" x14ac:dyDescent="0.35">
      <c r="A316" s="75" t="s">
        <v>35</v>
      </c>
      <c r="B316" s="75" t="s">
        <v>704</v>
      </c>
      <c r="C316" s="75" t="s">
        <v>705</v>
      </c>
      <c r="D316" s="76">
        <v>43889</v>
      </c>
      <c r="E316" s="76">
        <v>44866</v>
      </c>
      <c r="F316" s="75" t="s">
        <v>571</v>
      </c>
      <c r="G316" s="75" t="s">
        <v>710</v>
      </c>
      <c r="H316" s="74" t="s">
        <v>449</v>
      </c>
      <c r="I316" s="76">
        <v>44866</v>
      </c>
      <c r="J316" s="79">
        <v>1112.6400000000001</v>
      </c>
      <c r="K316" s="66"/>
      <c r="L316" s="72">
        <f>COUNTIFS($B$1:B316,B316)</f>
        <v>5</v>
      </c>
      <c r="M316" s="73"/>
    </row>
    <row r="317" spans="1:13" x14ac:dyDescent="0.35">
      <c r="A317" s="75" t="s">
        <v>35</v>
      </c>
      <c r="B317" s="75" t="s">
        <v>704</v>
      </c>
      <c r="C317" s="75" t="s">
        <v>705</v>
      </c>
      <c r="D317" s="76">
        <v>43889</v>
      </c>
      <c r="E317" s="76">
        <v>44866</v>
      </c>
      <c r="F317" s="75" t="s">
        <v>314</v>
      </c>
      <c r="G317" s="75" t="s">
        <v>711</v>
      </c>
      <c r="H317" s="74" t="s">
        <v>449</v>
      </c>
      <c r="I317" s="76">
        <v>44866</v>
      </c>
      <c r="J317" s="79">
        <v>786</v>
      </c>
      <c r="K317" s="66"/>
      <c r="L317" s="72">
        <f>COUNTIFS($B$1:B317,B317)</f>
        <v>6</v>
      </c>
      <c r="M317" s="73"/>
    </row>
    <row r="318" spans="1:13" x14ac:dyDescent="0.35">
      <c r="A318" s="74" t="s">
        <v>35</v>
      </c>
      <c r="B318" s="74" t="s">
        <v>712</v>
      </c>
      <c r="C318" s="75" t="s">
        <v>713</v>
      </c>
      <c r="D318" s="76">
        <v>43903</v>
      </c>
      <c r="E318" s="76">
        <v>44076</v>
      </c>
      <c r="F318" s="75" t="s">
        <v>314</v>
      </c>
      <c r="G318" s="74" t="s">
        <v>714</v>
      </c>
      <c r="H318" s="74" t="s">
        <v>305</v>
      </c>
      <c r="I318" s="77">
        <v>44795</v>
      </c>
      <c r="J318" s="78">
        <v>698</v>
      </c>
      <c r="K318" s="66"/>
      <c r="L318" s="72">
        <f>COUNTIFS($B$1:B318,B318)</f>
        <v>1</v>
      </c>
      <c r="M318" s="73"/>
    </row>
    <row r="319" spans="1:13" x14ac:dyDescent="0.35">
      <c r="A319" s="74" t="s">
        <v>35</v>
      </c>
      <c r="B319" s="74" t="s">
        <v>712</v>
      </c>
      <c r="C319" s="75" t="s">
        <v>713</v>
      </c>
      <c r="D319" s="76">
        <v>43903</v>
      </c>
      <c r="E319" s="76">
        <v>44076</v>
      </c>
      <c r="F319" s="75" t="s">
        <v>310</v>
      </c>
      <c r="G319" s="74" t="s">
        <v>715</v>
      </c>
      <c r="H319" s="74" t="s">
        <v>305</v>
      </c>
      <c r="I319" s="77">
        <v>45016</v>
      </c>
      <c r="J319" s="78">
        <v>2350.08</v>
      </c>
      <c r="K319" s="66"/>
      <c r="L319" s="72">
        <f>COUNTIFS($B$1:B319,B319)</f>
        <v>2</v>
      </c>
      <c r="M319" s="73"/>
    </row>
    <row r="320" spans="1:13" x14ac:dyDescent="0.35">
      <c r="A320" s="75" t="s">
        <v>35</v>
      </c>
      <c r="B320" s="75" t="s">
        <v>716</v>
      </c>
      <c r="C320" s="75" t="s">
        <v>717</v>
      </c>
      <c r="D320" s="76">
        <v>43983</v>
      </c>
      <c r="E320" s="76">
        <v>44676</v>
      </c>
      <c r="F320" s="75" t="s">
        <v>314</v>
      </c>
      <c r="G320" s="75" t="s">
        <v>718</v>
      </c>
      <c r="H320" s="74" t="s">
        <v>449</v>
      </c>
      <c r="I320" s="76">
        <v>44676</v>
      </c>
      <c r="J320" s="79">
        <v>0</v>
      </c>
      <c r="K320" s="66"/>
      <c r="L320" s="72">
        <f>COUNTIFS($B$1:B320,B320)</f>
        <v>1</v>
      </c>
      <c r="M320" s="73"/>
    </row>
    <row r="321" spans="1:13" x14ac:dyDescent="0.35">
      <c r="A321" s="75" t="s">
        <v>35</v>
      </c>
      <c r="B321" s="75" t="s">
        <v>716</v>
      </c>
      <c r="C321" s="75" t="s">
        <v>717</v>
      </c>
      <c r="D321" s="76">
        <v>43983</v>
      </c>
      <c r="E321" s="76">
        <v>44676</v>
      </c>
      <c r="F321" s="75" t="s">
        <v>314</v>
      </c>
      <c r="G321" s="75" t="s">
        <v>719</v>
      </c>
      <c r="H321" s="74" t="s">
        <v>449</v>
      </c>
      <c r="I321" s="76">
        <v>44676</v>
      </c>
      <c r="J321" s="79">
        <v>0</v>
      </c>
      <c r="K321" s="66"/>
      <c r="L321" s="72">
        <f>COUNTIFS($B$1:B321,B321)</f>
        <v>2</v>
      </c>
      <c r="M321" s="73"/>
    </row>
    <row r="322" spans="1:13" x14ac:dyDescent="0.35">
      <c r="A322" s="75" t="s">
        <v>35</v>
      </c>
      <c r="B322" s="75" t="s">
        <v>716</v>
      </c>
      <c r="C322" s="75" t="s">
        <v>717</v>
      </c>
      <c r="D322" s="76">
        <v>43983</v>
      </c>
      <c r="E322" s="76">
        <v>44676</v>
      </c>
      <c r="F322" s="75" t="s">
        <v>303</v>
      </c>
      <c r="G322" s="75" t="s">
        <v>720</v>
      </c>
      <c r="H322" s="74" t="s">
        <v>449</v>
      </c>
      <c r="I322" s="76">
        <v>44676</v>
      </c>
      <c r="J322" s="79">
        <v>0</v>
      </c>
      <c r="K322" s="66"/>
      <c r="L322" s="72">
        <f>COUNTIFS($B$1:B322,B322)</f>
        <v>3</v>
      </c>
      <c r="M322" s="73"/>
    </row>
    <row r="323" spans="1:13" x14ac:dyDescent="0.35">
      <c r="A323" s="75" t="s">
        <v>35</v>
      </c>
      <c r="B323" s="75" t="s">
        <v>716</v>
      </c>
      <c r="C323" s="75" t="s">
        <v>717</v>
      </c>
      <c r="D323" s="76">
        <v>43983</v>
      </c>
      <c r="E323" s="76">
        <v>44676</v>
      </c>
      <c r="F323" s="75" t="s">
        <v>310</v>
      </c>
      <c r="G323" s="75" t="s">
        <v>721</v>
      </c>
      <c r="H323" s="74" t="s">
        <v>449</v>
      </c>
      <c r="I323" s="76">
        <v>44676</v>
      </c>
      <c r="J323" s="79">
        <v>0</v>
      </c>
      <c r="K323" s="42"/>
      <c r="L323" s="72">
        <f>COUNTIFS($B$1:B323,B323)</f>
        <v>4</v>
      </c>
      <c r="M323" s="73"/>
    </row>
    <row r="324" spans="1:13" x14ac:dyDescent="0.35">
      <c r="A324" s="75" t="s">
        <v>35</v>
      </c>
      <c r="B324" s="75" t="s">
        <v>716</v>
      </c>
      <c r="C324" s="75" t="s">
        <v>717</v>
      </c>
      <c r="D324" s="76">
        <v>43983</v>
      </c>
      <c r="E324" s="76">
        <v>44676</v>
      </c>
      <c r="F324" s="75" t="s">
        <v>314</v>
      </c>
      <c r="G324" s="75" t="s">
        <v>711</v>
      </c>
      <c r="H324" s="74" t="s">
        <v>449</v>
      </c>
      <c r="I324" s="76">
        <v>44676</v>
      </c>
      <c r="J324" s="79">
        <v>0</v>
      </c>
      <c r="K324" s="66"/>
      <c r="L324" s="72">
        <f>COUNTIFS($B$1:B324,B324)</f>
        <v>5</v>
      </c>
      <c r="M324" s="73"/>
    </row>
    <row r="325" spans="1:13" x14ac:dyDescent="0.35">
      <c r="A325" s="75" t="s">
        <v>35</v>
      </c>
      <c r="B325" s="75" t="s">
        <v>722</v>
      </c>
      <c r="C325" s="75" t="s">
        <v>723</v>
      </c>
      <c r="D325" s="76">
        <v>44032</v>
      </c>
      <c r="E325" s="76">
        <v>44974</v>
      </c>
      <c r="F325" s="75" t="s">
        <v>463</v>
      </c>
      <c r="G325" s="75" t="s">
        <v>21</v>
      </c>
      <c r="H325" s="74" t="s">
        <v>449</v>
      </c>
      <c r="I325" s="76">
        <v>44974</v>
      </c>
      <c r="J325" s="79">
        <v>0</v>
      </c>
      <c r="K325" s="66"/>
      <c r="L325" s="72">
        <f>COUNTIFS($B$1:B325,B325)</f>
        <v>1</v>
      </c>
      <c r="M325" s="73"/>
    </row>
    <row r="326" spans="1:13" x14ac:dyDescent="0.35">
      <c r="A326" s="75" t="s">
        <v>35</v>
      </c>
      <c r="B326" s="75" t="s">
        <v>722</v>
      </c>
      <c r="C326" s="75" t="s">
        <v>723</v>
      </c>
      <c r="D326" s="76">
        <v>44032</v>
      </c>
      <c r="E326" s="76">
        <v>44974</v>
      </c>
      <c r="F326" s="75" t="s">
        <v>314</v>
      </c>
      <c r="G326" s="75" t="s">
        <v>724</v>
      </c>
      <c r="H326" s="74" t="s">
        <v>449</v>
      </c>
      <c r="I326" s="76">
        <v>44974</v>
      </c>
      <c r="J326" s="79">
        <v>344.82</v>
      </c>
      <c r="K326" s="66"/>
      <c r="L326" s="72">
        <f>COUNTIFS($B$1:B326,B326)</f>
        <v>2</v>
      </c>
      <c r="M326" s="73"/>
    </row>
    <row r="327" spans="1:13" x14ac:dyDescent="0.35">
      <c r="A327" s="75" t="s">
        <v>35</v>
      </c>
      <c r="B327" s="75" t="s">
        <v>722</v>
      </c>
      <c r="C327" s="75" t="s">
        <v>723</v>
      </c>
      <c r="D327" s="76">
        <v>44032</v>
      </c>
      <c r="E327" s="76">
        <v>44974</v>
      </c>
      <c r="F327" s="75" t="s">
        <v>314</v>
      </c>
      <c r="G327" s="75" t="s">
        <v>725</v>
      </c>
      <c r="H327" s="74" t="s">
        <v>449</v>
      </c>
      <c r="I327" s="76">
        <v>44974</v>
      </c>
      <c r="J327" s="79">
        <v>1164.45</v>
      </c>
      <c r="K327" s="66"/>
      <c r="L327" s="72">
        <f>COUNTIFS($B$1:B327,B327)</f>
        <v>3</v>
      </c>
      <c r="M327" s="73"/>
    </row>
    <row r="328" spans="1:13" x14ac:dyDescent="0.35">
      <c r="A328" s="75" t="s">
        <v>35</v>
      </c>
      <c r="B328" s="75" t="s">
        <v>722</v>
      </c>
      <c r="C328" s="75" t="s">
        <v>723</v>
      </c>
      <c r="D328" s="76">
        <v>44032</v>
      </c>
      <c r="E328" s="76">
        <v>44974</v>
      </c>
      <c r="F328" s="75" t="s">
        <v>303</v>
      </c>
      <c r="G328" s="75" t="s">
        <v>726</v>
      </c>
      <c r="H328" s="74" t="s">
        <v>449</v>
      </c>
      <c r="I328" s="76">
        <v>44974</v>
      </c>
      <c r="J328" s="79">
        <v>8123.5</v>
      </c>
      <c r="K328" s="66"/>
      <c r="L328" s="72">
        <f>COUNTIFS($B$1:B328,B328)</f>
        <v>4</v>
      </c>
      <c r="M328" s="73"/>
    </row>
    <row r="329" spans="1:13" x14ac:dyDescent="0.35">
      <c r="A329" s="75" t="s">
        <v>35</v>
      </c>
      <c r="B329" s="75" t="s">
        <v>722</v>
      </c>
      <c r="C329" s="75" t="s">
        <v>723</v>
      </c>
      <c r="D329" s="76">
        <v>44032</v>
      </c>
      <c r="E329" s="76">
        <v>44974</v>
      </c>
      <c r="F329" s="75" t="s">
        <v>303</v>
      </c>
      <c r="G329" s="75" t="s">
        <v>727</v>
      </c>
      <c r="H329" s="74" t="s">
        <v>449</v>
      </c>
      <c r="I329" s="76">
        <v>44974</v>
      </c>
      <c r="J329" s="79">
        <v>7945</v>
      </c>
      <c r="K329" s="42"/>
      <c r="L329" s="72">
        <f>COUNTIFS($B$1:B329,B329)</f>
        <v>5</v>
      </c>
      <c r="M329" s="73"/>
    </row>
    <row r="330" spans="1:13" x14ac:dyDescent="0.35">
      <c r="A330" s="75" t="s">
        <v>35</v>
      </c>
      <c r="B330" s="75" t="s">
        <v>722</v>
      </c>
      <c r="C330" s="75" t="s">
        <v>723</v>
      </c>
      <c r="D330" s="76">
        <v>44032</v>
      </c>
      <c r="E330" s="76">
        <v>44974</v>
      </c>
      <c r="F330" s="75" t="s">
        <v>310</v>
      </c>
      <c r="G330" s="75" t="s">
        <v>728</v>
      </c>
      <c r="H330" s="74" t="s">
        <v>449</v>
      </c>
      <c r="I330" s="76">
        <v>44974</v>
      </c>
      <c r="J330" s="79">
        <v>3084.48</v>
      </c>
      <c r="K330" s="42"/>
      <c r="L330" s="72">
        <f>COUNTIFS($B$1:B330,B330)</f>
        <v>6</v>
      </c>
      <c r="M330" s="73"/>
    </row>
    <row r="331" spans="1:13" x14ac:dyDescent="0.35">
      <c r="A331" s="75" t="s">
        <v>35</v>
      </c>
      <c r="B331" s="75" t="s">
        <v>722</v>
      </c>
      <c r="C331" s="75" t="s">
        <v>723</v>
      </c>
      <c r="D331" s="76">
        <v>44032</v>
      </c>
      <c r="E331" s="76">
        <v>44974</v>
      </c>
      <c r="F331" s="75" t="s">
        <v>571</v>
      </c>
      <c r="G331" s="75" t="s">
        <v>729</v>
      </c>
      <c r="H331" s="74" t="s">
        <v>449</v>
      </c>
      <c r="I331" s="76">
        <v>44974</v>
      </c>
      <c r="J331" s="79">
        <v>1194.1199999999999</v>
      </c>
      <c r="K331" s="42"/>
      <c r="L331" s="72">
        <f>COUNTIFS($B$1:B331,B331)</f>
        <v>7</v>
      </c>
      <c r="M331" s="73"/>
    </row>
    <row r="332" spans="1:13" x14ac:dyDescent="0.35">
      <c r="A332" s="75" t="s">
        <v>35</v>
      </c>
      <c r="B332" s="75" t="s">
        <v>722</v>
      </c>
      <c r="C332" s="75" t="s">
        <v>723</v>
      </c>
      <c r="D332" s="76">
        <v>44032</v>
      </c>
      <c r="E332" s="76">
        <v>44974</v>
      </c>
      <c r="F332" s="75" t="s">
        <v>314</v>
      </c>
      <c r="G332" s="75" t="s">
        <v>730</v>
      </c>
      <c r="H332" s="74" t="s">
        <v>449</v>
      </c>
      <c r="I332" s="76">
        <v>44974</v>
      </c>
      <c r="J332" s="79">
        <v>1375.5</v>
      </c>
      <c r="K332" s="42"/>
      <c r="L332" s="72">
        <f>COUNTIFS($B$1:B332,B332)</f>
        <v>8</v>
      </c>
      <c r="M332" s="73"/>
    </row>
    <row r="333" spans="1:13" x14ac:dyDescent="0.35">
      <c r="A333" s="75" t="s">
        <v>35</v>
      </c>
      <c r="B333" s="75" t="s">
        <v>731</v>
      </c>
      <c r="C333" s="75" t="s">
        <v>732</v>
      </c>
      <c r="D333" s="76">
        <v>44110</v>
      </c>
      <c r="E333" s="76">
        <v>44818</v>
      </c>
      <c r="F333" s="75" t="s">
        <v>463</v>
      </c>
      <c r="G333" s="75" t="s">
        <v>21</v>
      </c>
      <c r="H333" s="74" t="s">
        <v>449</v>
      </c>
      <c r="I333" s="76">
        <v>44818</v>
      </c>
      <c r="J333" s="79">
        <v>0</v>
      </c>
      <c r="K333" s="42"/>
      <c r="L333" s="72">
        <f>COUNTIFS($B$1:B333,B333)</f>
        <v>1</v>
      </c>
      <c r="M333" s="73"/>
    </row>
    <row r="334" spans="1:13" x14ac:dyDescent="0.35">
      <c r="A334" s="75" t="s">
        <v>35</v>
      </c>
      <c r="B334" s="75" t="s">
        <v>731</v>
      </c>
      <c r="C334" s="75" t="s">
        <v>732</v>
      </c>
      <c r="D334" s="76">
        <v>44110</v>
      </c>
      <c r="E334" s="76">
        <v>44818</v>
      </c>
      <c r="F334" s="75" t="s">
        <v>314</v>
      </c>
      <c r="G334" s="75" t="s">
        <v>706</v>
      </c>
      <c r="H334" s="74" t="s">
        <v>449</v>
      </c>
      <c r="I334" s="76">
        <v>44818</v>
      </c>
      <c r="J334" s="79">
        <v>197.04</v>
      </c>
      <c r="K334" s="42"/>
      <c r="L334" s="72">
        <f>COUNTIFS($B$1:B334,B334)</f>
        <v>2</v>
      </c>
      <c r="M334" s="73"/>
    </row>
    <row r="335" spans="1:13" x14ac:dyDescent="0.35">
      <c r="A335" s="75" t="s">
        <v>35</v>
      </c>
      <c r="B335" s="75" t="s">
        <v>731</v>
      </c>
      <c r="C335" s="75" t="s">
        <v>732</v>
      </c>
      <c r="D335" s="76">
        <v>44110</v>
      </c>
      <c r="E335" s="76">
        <v>44818</v>
      </c>
      <c r="F335" s="75" t="s">
        <v>314</v>
      </c>
      <c r="G335" s="75" t="s">
        <v>733</v>
      </c>
      <c r="H335" s="74" t="s">
        <v>449</v>
      </c>
      <c r="I335" s="76">
        <v>44818</v>
      </c>
      <c r="J335" s="79">
        <v>665.4</v>
      </c>
      <c r="K335" s="42"/>
      <c r="L335" s="72">
        <f>COUNTIFS($B$1:B335,B335)</f>
        <v>3</v>
      </c>
      <c r="M335" s="73"/>
    </row>
    <row r="336" spans="1:13" x14ac:dyDescent="0.35">
      <c r="A336" s="75" t="s">
        <v>35</v>
      </c>
      <c r="B336" s="75" t="s">
        <v>731</v>
      </c>
      <c r="C336" s="75" t="s">
        <v>732</v>
      </c>
      <c r="D336" s="76">
        <v>44110</v>
      </c>
      <c r="E336" s="76">
        <v>44818</v>
      </c>
      <c r="F336" s="75" t="s">
        <v>303</v>
      </c>
      <c r="G336" s="75" t="s">
        <v>734</v>
      </c>
      <c r="H336" s="74" t="s">
        <v>449</v>
      </c>
      <c r="I336" s="76">
        <v>44818</v>
      </c>
      <c r="J336" s="79">
        <v>4540</v>
      </c>
      <c r="K336" s="42"/>
      <c r="L336" s="72">
        <f>COUNTIFS($B$1:B336,B336)</f>
        <v>4</v>
      </c>
      <c r="M336" s="73"/>
    </row>
    <row r="337" spans="1:13" x14ac:dyDescent="0.35">
      <c r="A337" s="75" t="s">
        <v>35</v>
      </c>
      <c r="B337" s="75" t="s">
        <v>731</v>
      </c>
      <c r="C337" s="75" t="s">
        <v>732</v>
      </c>
      <c r="D337" s="76">
        <v>44110</v>
      </c>
      <c r="E337" s="76">
        <v>44818</v>
      </c>
      <c r="F337" s="75" t="s">
        <v>310</v>
      </c>
      <c r="G337" s="75" t="s">
        <v>735</v>
      </c>
      <c r="H337" s="74" t="s">
        <v>449</v>
      </c>
      <c r="I337" s="76">
        <v>44818</v>
      </c>
      <c r="J337" s="79">
        <v>1762.56</v>
      </c>
      <c r="K337" s="42"/>
      <c r="L337" s="72">
        <f>COUNTIFS($B$1:B337,B337)</f>
        <v>5</v>
      </c>
      <c r="M337" s="73"/>
    </row>
    <row r="338" spans="1:13" x14ac:dyDescent="0.35">
      <c r="A338" s="75" t="s">
        <v>35</v>
      </c>
      <c r="B338" s="75" t="s">
        <v>731</v>
      </c>
      <c r="C338" s="75" t="s">
        <v>732</v>
      </c>
      <c r="D338" s="76">
        <v>44110</v>
      </c>
      <c r="E338" s="76">
        <v>44818</v>
      </c>
      <c r="F338" s="75" t="s">
        <v>314</v>
      </c>
      <c r="G338" s="75" t="s">
        <v>736</v>
      </c>
      <c r="H338" s="74" t="s">
        <v>449</v>
      </c>
      <c r="I338" s="76">
        <v>44818</v>
      </c>
      <c r="J338" s="79">
        <v>786</v>
      </c>
      <c r="K338" s="42"/>
      <c r="L338" s="72">
        <f>COUNTIFS($B$1:B338,B338)</f>
        <v>6</v>
      </c>
      <c r="M338" s="73"/>
    </row>
    <row r="339" spans="1:13" x14ac:dyDescent="0.35">
      <c r="A339" s="74" t="s">
        <v>35</v>
      </c>
      <c r="B339" s="74" t="s">
        <v>737</v>
      </c>
      <c r="C339" s="75" t="s">
        <v>738</v>
      </c>
      <c r="D339" s="76">
        <v>44214</v>
      </c>
      <c r="E339" s="76">
        <v>0</v>
      </c>
      <c r="F339" s="75" t="s">
        <v>314</v>
      </c>
      <c r="G339" s="74" t="s">
        <v>739</v>
      </c>
      <c r="H339" s="74" t="s">
        <v>343</v>
      </c>
      <c r="I339" s="77">
        <v>44792</v>
      </c>
      <c r="J339" s="78">
        <v>394.08</v>
      </c>
      <c r="K339" s="42"/>
      <c r="L339" s="72">
        <f>COUNTIFS($B$1:B339,B339)</f>
        <v>1</v>
      </c>
      <c r="M339" s="73"/>
    </row>
    <row r="340" spans="1:13" x14ac:dyDescent="0.35">
      <c r="A340" s="74" t="s">
        <v>35</v>
      </c>
      <c r="B340" s="74" t="s">
        <v>737</v>
      </c>
      <c r="C340" s="75" t="s">
        <v>738</v>
      </c>
      <c r="D340" s="76">
        <v>44214</v>
      </c>
      <c r="E340" s="76">
        <v>0</v>
      </c>
      <c r="F340" s="75" t="s">
        <v>314</v>
      </c>
      <c r="G340" s="74" t="s">
        <v>740</v>
      </c>
      <c r="H340" s="74" t="s">
        <v>343</v>
      </c>
      <c r="I340" s="77">
        <v>44799</v>
      </c>
      <c r="J340" s="78">
        <v>1330.8</v>
      </c>
      <c r="K340" s="42"/>
      <c r="L340" s="72">
        <f>COUNTIFS($B$1:B340,B340)</f>
        <v>2</v>
      </c>
      <c r="M340" s="73"/>
    </row>
    <row r="341" spans="1:13" x14ac:dyDescent="0.35">
      <c r="A341" s="74" t="s">
        <v>35</v>
      </c>
      <c r="B341" s="74" t="s">
        <v>737</v>
      </c>
      <c r="C341" s="75" t="s">
        <v>738</v>
      </c>
      <c r="D341" s="76">
        <v>44214</v>
      </c>
      <c r="E341" s="76">
        <v>0</v>
      </c>
      <c r="F341" s="75" t="s">
        <v>310</v>
      </c>
      <c r="G341" s="74" t="s">
        <v>206</v>
      </c>
      <c r="H341" s="74" t="s">
        <v>343</v>
      </c>
      <c r="I341" s="77">
        <v>44799</v>
      </c>
      <c r="J341" s="78">
        <v>3525.12</v>
      </c>
      <c r="K341" s="66"/>
      <c r="L341" s="72">
        <f>COUNTIFS($B$1:B341,B341)</f>
        <v>3</v>
      </c>
      <c r="M341" s="73"/>
    </row>
    <row r="342" spans="1:13" x14ac:dyDescent="0.35">
      <c r="A342" s="74" t="s">
        <v>35</v>
      </c>
      <c r="B342" s="74" t="s">
        <v>737</v>
      </c>
      <c r="C342" s="75" t="s">
        <v>738</v>
      </c>
      <c r="D342" s="76">
        <v>44214</v>
      </c>
      <c r="E342" s="76">
        <v>0</v>
      </c>
      <c r="F342" s="75" t="s">
        <v>314</v>
      </c>
      <c r="G342" s="74" t="s">
        <v>741</v>
      </c>
      <c r="H342" s="74" t="s">
        <v>343</v>
      </c>
      <c r="I342" s="77">
        <v>44799</v>
      </c>
      <c r="J342" s="78">
        <v>1572</v>
      </c>
      <c r="K342" s="66"/>
      <c r="L342" s="72">
        <f>COUNTIFS($B$1:B342,B342)</f>
        <v>4</v>
      </c>
      <c r="M342" s="73"/>
    </row>
    <row r="343" spans="1:13" x14ac:dyDescent="0.35">
      <c r="A343" s="75" t="s">
        <v>35</v>
      </c>
      <c r="B343" s="75" t="s">
        <v>742</v>
      </c>
      <c r="C343" s="75" t="s">
        <v>743</v>
      </c>
      <c r="D343" s="76">
        <v>44613</v>
      </c>
      <c r="E343" s="76">
        <v>44796</v>
      </c>
      <c r="F343" s="75" t="s">
        <v>314</v>
      </c>
      <c r="G343" s="75" t="s">
        <v>706</v>
      </c>
      <c r="H343" s="74" t="s">
        <v>449</v>
      </c>
      <c r="I343" s="76">
        <v>44796</v>
      </c>
      <c r="J343" s="79">
        <v>164.2</v>
      </c>
      <c r="K343" s="66"/>
      <c r="L343" s="72">
        <f>COUNTIFS($B$1:B343,B343)</f>
        <v>1</v>
      </c>
      <c r="M343" s="73"/>
    </row>
    <row r="344" spans="1:13" x14ac:dyDescent="0.35">
      <c r="A344" s="75" t="s">
        <v>35</v>
      </c>
      <c r="B344" s="75" t="s">
        <v>742</v>
      </c>
      <c r="C344" s="75" t="s">
        <v>743</v>
      </c>
      <c r="D344" s="76">
        <v>44613</v>
      </c>
      <c r="E344" s="76">
        <v>44796</v>
      </c>
      <c r="F344" s="75" t="s">
        <v>314</v>
      </c>
      <c r="G344" s="75" t="s">
        <v>744</v>
      </c>
      <c r="H344" s="74" t="s">
        <v>449</v>
      </c>
      <c r="I344" s="76">
        <v>44796</v>
      </c>
      <c r="J344" s="79">
        <v>554.5</v>
      </c>
      <c r="K344" s="66"/>
      <c r="L344" s="72">
        <f>COUNTIFS($B$1:B344,B344)</f>
        <v>2</v>
      </c>
      <c r="M344" s="73"/>
    </row>
    <row r="345" spans="1:13" x14ac:dyDescent="0.35">
      <c r="A345" s="75" t="s">
        <v>35</v>
      </c>
      <c r="B345" s="75" t="s">
        <v>742</v>
      </c>
      <c r="C345" s="75" t="s">
        <v>743</v>
      </c>
      <c r="D345" s="76">
        <v>44613</v>
      </c>
      <c r="E345" s="76">
        <v>44796</v>
      </c>
      <c r="F345" s="75" t="s">
        <v>310</v>
      </c>
      <c r="G345" s="75" t="s">
        <v>206</v>
      </c>
      <c r="H345" s="74" t="s">
        <v>449</v>
      </c>
      <c r="I345" s="76">
        <v>44796</v>
      </c>
      <c r="J345" s="79">
        <v>1468.8</v>
      </c>
      <c r="K345" s="66"/>
      <c r="L345" s="72">
        <f>COUNTIFS($B$1:B345,B345)</f>
        <v>3</v>
      </c>
      <c r="M345" s="73"/>
    </row>
    <row r="346" spans="1:13" x14ac:dyDescent="0.35">
      <c r="A346" s="75" t="s">
        <v>35</v>
      </c>
      <c r="B346" s="75" t="s">
        <v>742</v>
      </c>
      <c r="C346" s="75" t="s">
        <v>743</v>
      </c>
      <c r="D346" s="76">
        <v>44613</v>
      </c>
      <c r="E346" s="76">
        <v>44796</v>
      </c>
      <c r="F346" s="75" t="s">
        <v>314</v>
      </c>
      <c r="G346" s="75" t="s">
        <v>745</v>
      </c>
      <c r="H346" s="74" t="s">
        <v>449</v>
      </c>
      <c r="I346" s="76">
        <v>44796</v>
      </c>
      <c r="J346" s="79">
        <v>655</v>
      </c>
      <c r="K346" s="66"/>
      <c r="L346" s="72">
        <f>COUNTIFS($B$1:B346,B346)</f>
        <v>4</v>
      </c>
      <c r="M346" s="73"/>
    </row>
    <row r="347" spans="1:13" x14ac:dyDescent="0.35">
      <c r="A347" s="74" t="s">
        <v>36</v>
      </c>
      <c r="B347" s="74" t="s">
        <v>746</v>
      </c>
      <c r="C347" s="75" t="s">
        <v>747</v>
      </c>
      <c r="D347" s="76">
        <v>44853</v>
      </c>
      <c r="E347" s="76">
        <v>0</v>
      </c>
      <c r="F347" s="75" t="s">
        <v>571</v>
      </c>
      <c r="G347" s="74" t="s">
        <v>748</v>
      </c>
      <c r="H347" s="74" t="s">
        <v>343</v>
      </c>
      <c r="I347" s="77">
        <v>44890</v>
      </c>
      <c r="J347" s="78">
        <v>4472.5600000000004</v>
      </c>
      <c r="K347" s="66"/>
      <c r="L347" s="72">
        <f>COUNTIFS($B$1:B347,B347)</f>
        <v>1</v>
      </c>
      <c r="M347" s="73"/>
    </row>
    <row r="348" spans="1:13" x14ac:dyDescent="0.35">
      <c r="A348" s="74" t="s">
        <v>36</v>
      </c>
      <c r="B348" s="74" t="s">
        <v>749</v>
      </c>
      <c r="C348" s="75" t="s">
        <v>750</v>
      </c>
      <c r="D348" s="76">
        <v>44872</v>
      </c>
      <c r="E348" s="76">
        <v>0</v>
      </c>
      <c r="F348" s="75" t="s">
        <v>571</v>
      </c>
      <c r="G348" s="74" t="s">
        <v>751</v>
      </c>
      <c r="H348" s="74" t="s">
        <v>343</v>
      </c>
      <c r="I348" s="77">
        <v>44890</v>
      </c>
      <c r="J348" s="78">
        <v>33649.75</v>
      </c>
      <c r="K348" s="66"/>
      <c r="L348" s="72">
        <f>COUNTIFS($B$1:B348,B348)</f>
        <v>1</v>
      </c>
      <c r="M348" s="73"/>
    </row>
    <row r="349" spans="1:13" x14ac:dyDescent="0.35">
      <c r="A349" s="74" t="s">
        <v>36</v>
      </c>
      <c r="B349" s="74" t="s">
        <v>752</v>
      </c>
      <c r="C349" s="75" t="s">
        <v>753</v>
      </c>
      <c r="D349" s="76">
        <v>44853</v>
      </c>
      <c r="E349" s="76">
        <v>0</v>
      </c>
      <c r="F349" s="75" t="s">
        <v>571</v>
      </c>
      <c r="G349" s="74" t="s">
        <v>748</v>
      </c>
      <c r="H349" s="74" t="s">
        <v>343</v>
      </c>
      <c r="I349" s="77">
        <v>44890</v>
      </c>
      <c r="J349" s="78">
        <v>102849.09</v>
      </c>
      <c r="K349" s="66"/>
      <c r="L349" s="72">
        <f>COUNTIFS($B$1:B349,B349)</f>
        <v>1</v>
      </c>
      <c r="M349" s="73"/>
    </row>
    <row r="350" spans="1:13" x14ac:dyDescent="0.35">
      <c r="A350" s="74" t="s">
        <v>36</v>
      </c>
      <c r="B350" s="74" t="s">
        <v>754</v>
      </c>
      <c r="C350" s="75" t="s">
        <v>755</v>
      </c>
      <c r="D350" s="76">
        <v>43404</v>
      </c>
      <c r="E350" s="76">
        <v>43599</v>
      </c>
      <c r="F350" s="75" t="s">
        <v>571</v>
      </c>
      <c r="G350" s="74" t="s">
        <v>748</v>
      </c>
      <c r="H350" s="74" t="s">
        <v>343</v>
      </c>
      <c r="I350" s="77">
        <v>44890</v>
      </c>
      <c r="J350" s="78">
        <v>29161.040000000001</v>
      </c>
      <c r="K350" s="66"/>
      <c r="L350" s="72">
        <f>COUNTIFS($B$1:B350,B350)</f>
        <v>1</v>
      </c>
      <c r="M350" s="73"/>
    </row>
    <row r="351" spans="1:13" x14ac:dyDescent="0.35">
      <c r="A351" s="74" t="s">
        <v>36</v>
      </c>
      <c r="B351" s="74" t="s">
        <v>756</v>
      </c>
      <c r="C351" s="75" t="s">
        <v>757</v>
      </c>
      <c r="D351" s="76">
        <v>43532</v>
      </c>
      <c r="E351" s="76">
        <v>43717</v>
      </c>
      <c r="F351" s="75" t="s">
        <v>314</v>
      </c>
      <c r="G351" s="74" t="s">
        <v>758</v>
      </c>
      <c r="H351" s="74" t="s">
        <v>343</v>
      </c>
      <c r="I351" s="77">
        <v>44711</v>
      </c>
      <c r="J351" s="78">
        <v>205.83</v>
      </c>
      <c r="K351" s="66"/>
      <c r="L351" s="72">
        <f>COUNTIFS($B$1:B351,B351)</f>
        <v>1</v>
      </c>
      <c r="M351" s="73"/>
    </row>
    <row r="352" spans="1:13" x14ac:dyDescent="0.35">
      <c r="A352" s="74" t="s">
        <v>36</v>
      </c>
      <c r="B352" s="74" t="s">
        <v>756</v>
      </c>
      <c r="C352" s="75" t="s">
        <v>757</v>
      </c>
      <c r="D352" s="76">
        <v>43532</v>
      </c>
      <c r="E352" s="76">
        <v>43717</v>
      </c>
      <c r="F352" s="75" t="s">
        <v>314</v>
      </c>
      <c r="G352" s="74" t="s">
        <v>759</v>
      </c>
      <c r="H352" s="74" t="s">
        <v>343</v>
      </c>
      <c r="I352" s="77">
        <v>44711</v>
      </c>
      <c r="J352" s="78">
        <v>468.89</v>
      </c>
      <c r="K352" s="66"/>
      <c r="L352" s="72">
        <f>COUNTIFS($B$1:B352,B352)</f>
        <v>2</v>
      </c>
      <c r="M352" s="73"/>
    </row>
    <row r="353" spans="1:13" x14ac:dyDescent="0.35">
      <c r="A353" s="74" t="s">
        <v>36</v>
      </c>
      <c r="B353" s="74" t="s">
        <v>756</v>
      </c>
      <c r="C353" s="75" t="s">
        <v>757</v>
      </c>
      <c r="D353" s="76">
        <v>43532</v>
      </c>
      <c r="E353" s="76">
        <v>43717</v>
      </c>
      <c r="F353" s="75" t="s">
        <v>303</v>
      </c>
      <c r="G353" s="74" t="s">
        <v>760</v>
      </c>
      <c r="H353" s="74" t="s">
        <v>343</v>
      </c>
      <c r="I353" s="77">
        <v>44711</v>
      </c>
      <c r="J353" s="78">
        <v>20957.61</v>
      </c>
      <c r="K353" s="66"/>
      <c r="L353" s="72">
        <f>COUNTIFS($B$1:B353,B353)</f>
        <v>3</v>
      </c>
      <c r="M353" s="73"/>
    </row>
    <row r="354" spans="1:13" x14ac:dyDescent="0.35">
      <c r="A354" s="74" t="s">
        <v>36</v>
      </c>
      <c r="B354" s="74" t="s">
        <v>756</v>
      </c>
      <c r="C354" s="75" t="s">
        <v>757</v>
      </c>
      <c r="D354" s="76">
        <v>43532</v>
      </c>
      <c r="E354" s="76">
        <v>43717</v>
      </c>
      <c r="F354" s="75" t="s">
        <v>310</v>
      </c>
      <c r="G354" s="74" t="s">
        <v>761</v>
      </c>
      <c r="H354" s="74" t="s">
        <v>343</v>
      </c>
      <c r="I354" s="77">
        <v>44711</v>
      </c>
      <c r="J354" s="78">
        <v>721.3</v>
      </c>
      <c r="K354" s="66"/>
      <c r="L354" s="72">
        <f>COUNTIFS($B$1:B354,B354)</f>
        <v>4</v>
      </c>
      <c r="M354" s="73"/>
    </row>
    <row r="355" spans="1:13" x14ac:dyDescent="0.35">
      <c r="A355" s="74" t="s">
        <v>36</v>
      </c>
      <c r="B355" s="74" t="s">
        <v>756</v>
      </c>
      <c r="C355" s="75" t="s">
        <v>757</v>
      </c>
      <c r="D355" s="76">
        <v>43532</v>
      </c>
      <c r="E355" s="76">
        <v>43717</v>
      </c>
      <c r="F355" s="75" t="s">
        <v>310</v>
      </c>
      <c r="G355" s="74" t="s">
        <v>761</v>
      </c>
      <c r="H355" s="74" t="s">
        <v>305</v>
      </c>
      <c r="I355" s="77">
        <v>45016</v>
      </c>
      <c r="J355" s="78">
        <v>721.3</v>
      </c>
      <c r="K355" s="66"/>
      <c r="L355" s="72">
        <f>COUNTIFS($B$1:B355,B355)</f>
        <v>5</v>
      </c>
      <c r="M355" s="73"/>
    </row>
    <row r="356" spans="1:13" x14ac:dyDescent="0.35">
      <c r="A356" s="74" t="s">
        <v>36</v>
      </c>
      <c r="B356" s="74" t="s">
        <v>762</v>
      </c>
      <c r="C356" s="75" t="s">
        <v>763</v>
      </c>
      <c r="D356" s="76">
        <v>44853</v>
      </c>
      <c r="E356" s="76">
        <v>0</v>
      </c>
      <c r="F356" s="75" t="s">
        <v>571</v>
      </c>
      <c r="G356" s="74" t="s">
        <v>748</v>
      </c>
      <c r="H356" s="74" t="s">
        <v>343</v>
      </c>
      <c r="I356" s="77">
        <v>44890</v>
      </c>
      <c r="J356" s="78">
        <v>33780.47</v>
      </c>
      <c r="K356" s="42"/>
      <c r="L356" s="72">
        <f>COUNTIFS($B$1:B356,B356)</f>
        <v>1</v>
      </c>
      <c r="M356" s="73"/>
    </row>
    <row r="357" spans="1:13" x14ac:dyDescent="0.35">
      <c r="A357" s="74" t="s">
        <v>36</v>
      </c>
      <c r="B357" s="74" t="s">
        <v>764</v>
      </c>
      <c r="C357" s="75" t="s">
        <v>765</v>
      </c>
      <c r="D357" s="76">
        <v>44853</v>
      </c>
      <c r="E357" s="76">
        <v>0</v>
      </c>
      <c r="F357" s="75" t="s">
        <v>571</v>
      </c>
      <c r="G357" s="74" t="s">
        <v>748</v>
      </c>
      <c r="H357" s="74" t="s">
        <v>343</v>
      </c>
      <c r="I357" s="77">
        <v>44890</v>
      </c>
      <c r="J357" s="78">
        <v>6238.83</v>
      </c>
      <c r="K357" s="66"/>
      <c r="L357" s="72">
        <f>COUNTIFS($B$1:B357,B357)</f>
        <v>1</v>
      </c>
      <c r="M357" s="72"/>
    </row>
    <row r="358" spans="1:13" x14ac:dyDescent="0.35">
      <c r="A358" s="74" t="s">
        <v>36</v>
      </c>
      <c r="B358" s="74" t="s">
        <v>766</v>
      </c>
      <c r="C358" s="75" t="s">
        <v>767</v>
      </c>
      <c r="D358" s="76">
        <v>44853</v>
      </c>
      <c r="E358" s="76">
        <v>0</v>
      </c>
      <c r="F358" s="75" t="s">
        <v>571</v>
      </c>
      <c r="G358" s="74" t="s">
        <v>748</v>
      </c>
      <c r="H358" s="74" t="s">
        <v>343</v>
      </c>
      <c r="I358" s="77">
        <v>44890</v>
      </c>
      <c r="J358" s="78">
        <v>17232.259999999998</v>
      </c>
      <c r="K358" s="66"/>
      <c r="L358" s="72">
        <f>COUNTIFS($B$1:B358,B358)</f>
        <v>1</v>
      </c>
      <c r="M358" s="72"/>
    </row>
    <row r="359" spans="1:13" x14ac:dyDescent="0.35">
      <c r="A359" s="74" t="s">
        <v>36</v>
      </c>
      <c r="B359" s="74" t="s">
        <v>768</v>
      </c>
      <c r="C359" s="75" t="s">
        <v>769</v>
      </c>
      <c r="D359" s="76">
        <v>43962</v>
      </c>
      <c r="E359" s="76">
        <v>0</v>
      </c>
      <c r="F359" s="75" t="s">
        <v>571</v>
      </c>
      <c r="G359" s="74" t="s">
        <v>748</v>
      </c>
      <c r="H359" s="74" t="s">
        <v>343</v>
      </c>
      <c r="I359" s="77">
        <v>44890</v>
      </c>
      <c r="J359" s="78">
        <v>67538.929999999993</v>
      </c>
      <c r="K359" s="66"/>
      <c r="L359" s="72">
        <f>COUNTIFS($B$1:B359,B359)</f>
        <v>1</v>
      </c>
      <c r="M359" s="72"/>
    </row>
    <row r="360" spans="1:13" x14ac:dyDescent="0.35">
      <c r="A360" s="74" t="s">
        <v>36</v>
      </c>
      <c r="B360" s="74" t="s">
        <v>770</v>
      </c>
      <c r="C360" s="75" t="s">
        <v>771</v>
      </c>
      <c r="D360" s="76">
        <v>38159</v>
      </c>
      <c r="E360" s="76">
        <v>38216</v>
      </c>
      <c r="F360" s="75" t="s">
        <v>314</v>
      </c>
      <c r="G360" s="74" t="s">
        <v>772</v>
      </c>
      <c r="H360" s="74" t="s">
        <v>305</v>
      </c>
      <c r="I360" s="77">
        <v>45016</v>
      </c>
      <c r="J360" s="78">
        <v>25.91</v>
      </c>
      <c r="K360" s="66"/>
      <c r="L360" s="72">
        <f>COUNTIFS($B$1:B360,B360)</f>
        <v>1</v>
      </c>
      <c r="M360" s="73"/>
    </row>
    <row r="361" spans="1:13" x14ac:dyDescent="0.35">
      <c r="A361" s="74" t="s">
        <v>36</v>
      </c>
      <c r="B361" s="74" t="s">
        <v>773</v>
      </c>
      <c r="C361" s="75" t="s">
        <v>774</v>
      </c>
      <c r="D361" s="76">
        <v>38740</v>
      </c>
      <c r="E361" s="76">
        <v>38885</v>
      </c>
      <c r="F361" s="75" t="s">
        <v>314</v>
      </c>
      <c r="G361" s="74" t="s">
        <v>775</v>
      </c>
      <c r="H361" s="74" t="s">
        <v>305</v>
      </c>
      <c r="I361" s="77">
        <v>45016</v>
      </c>
      <c r="J361" s="78">
        <v>2.08</v>
      </c>
      <c r="K361" s="66"/>
      <c r="L361" s="72">
        <f>COUNTIFS($B$1:B361,B361)</f>
        <v>1</v>
      </c>
      <c r="M361" s="72"/>
    </row>
    <row r="362" spans="1:13" x14ac:dyDescent="0.35">
      <c r="A362" s="74" t="s">
        <v>36</v>
      </c>
      <c r="B362" s="74" t="s">
        <v>776</v>
      </c>
      <c r="C362" s="75" t="s">
        <v>777</v>
      </c>
      <c r="D362" s="76">
        <v>38831</v>
      </c>
      <c r="E362" s="76">
        <v>38903</v>
      </c>
      <c r="F362" s="75" t="s">
        <v>314</v>
      </c>
      <c r="G362" s="74" t="s">
        <v>775</v>
      </c>
      <c r="H362" s="74" t="s">
        <v>305</v>
      </c>
      <c r="I362" s="77">
        <v>45016</v>
      </c>
      <c r="J362" s="78">
        <v>8.19</v>
      </c>
      <c r="K362" s="66"/>
      <c r="L362" s="72">
        <f>COUNTIFS($B$1:B362,B362)</f>
        <v>1</v>
      </c>
      <c r="M362" s="72"/>
    </row>
    <row r="363" spans="1:13" x14ac:dyDescent="0.35">
      <c r="A363" s="74" t="s">
        <v>36</v>
      </c>
      <c r="B363" s="74" t="s">
        <v>778</v>
      </c>
      <c r="C363" s="75" t="s">
        <v>779</v>
      </c>
      <c r="D363" s="76">
        <v>38887</v>
      </c>
      <c r="E363" s="76">
        <v>39122</v>
      </c>
      <c r="F363" s="75" t="s">
        <v>314</v>
      </c>
      <c r="G363" s="74" t="s">
        <v>775</v>
      </c>
      <c r="H363" s="74" t="s">
        <v>305</v>
      </c>
      <c r="I363" s="77">
        <v>45016</v>
      </c>
      <c r="J363" s="78">
        <v>31.99</v>
      </c>
      <c r="K363" s="66"/>
      <c r="L363" s="72">
        <f>COUNTIFS($B$1:B363,B363)</f>
        <v>1</v>
      </c>
      <c r="M363" s="72"/>
    </row>
    <row r="364" spans="1:13" x14ac:dyDescent="0.35">
      <c r="A364" s="74" t="s">
        <v>36</v>
      </c>
      <c r="B364" s="74" t="s">
        <v>780</v>
      </c>
      <c r="C364" s="75" t="s">
        <v>781</v>
      </c>
      <c r="D364" s="76">
        <v>38917</v>
      </c>
      <c r="E364" s="76">
        <v>38996</v>
      </c>
      <c r="F364" s="75" t="s">
        <v>314</v>
      </c>
      <c r="G364" s="74" t="s">
        <v>782</v>
      </c>
      <c r="H364" s="74" t="s">
        <v>305</v>
      </c>
      <c r="I364" s="77">
        <v>45016</v>
      </c>
      <c r="J364" s="78">
        <v>6.93</v>
      </c>
      <c r="K364" s="66"/>
      <c r="L364" s="72">
        <f>COUNTIFS($B$1:B364,B364)</f>
        <v>1</v>
      </c>
      <c r="M364" s="73"/>
    </row>
    <row r="365" spans="1:13" x14ac:dyDescent="0.35">
      <c r="A365" s="74" t="s">
        <v>36</v>
      </c>
      <c r="B365" s="74" t="s">
        <v>783</v>
      </c>
      <c r="C365" s="75" t="s">
        <v>784</v>
      </c>
      <c r="D365" s="76">
        <v>39085</v>
      </c>
      <c r="E365" s="76">
        <v>39260</v>
      </c>
      <c r="F365" s="75" t="s">
        <v>314</v>
      </c>
      <c r="G365" s="74" t="s">
        <v>775</v>
      </c>
      <c r="H365" s="74" t="s">
        <v>305</v>
      </c>
      <c r="I365" s="77">
        <v>45016</v>
      </c>
      <c r="J365" s="78">
        <v>7.33</v>
      </c>
      <c r="K365" s="66"/>
      <c r="L365" s="72">
        <f>COUNTIFS($B$1:B365,B365)</f>
        <v>1</v>
      </c>
      <c r="M365" s="73"/>
    </row>
    <row r="366" spans="1:13" x14ac:dyDescent="0.35">
      <c r="A366" s="74" t="s">
        <v>36</v>
      </c>
      <c r="B366" s="74" t="s">
        <v>785</v>
      </c>
      <c r="C366" s="75" t="s">
        <v>786</v>
      </c>
      <c r="D366" s="76">
        <v>39423</v>
      </c>
      <c r="E366" s="76">
        <v>39498</v>
      </c>
      <c r="F366" s="75" t="s">
        <v>310</v>
      </c>
      <c r="G366" s="74" t="s">
        <v>651</v>
      </c>
      <c r="H366" s="74" t="s">
        <v>305</v>
      </c>
      <c r="I366" s="77">
        <v>45016</v>
      </c>
      <c r="J366" s="78">
        <v>1.42</v>
      </c>
      <c r="K366" s="66"/>
      <c r="L366" s="72">
        <f>COUNTIFS($B$1:B366,B366)</f>
        <v>1</v>
      </c>
      <c r="M366" s="73"/>
    </row>
    <row r="367" spans="1:13" x14ac:dyDescent="0.35">
      <c r="A367" s="74" t="s">
        <v>36</v>
      </c>
      <c r="B367" s="74" t="s">
        <v>785</v>
      </c>
      <c r="C367" s="75" t="s">
        <v>786</v>
      </c>
      <c r="D367" s="76">
        <v>39423</v>
      </c>
      <c r="E367" s="76">
        <v>39498</v>
      </c>
      <c r="F367" s="75" t="s">
        <v>314</v>
      </c>
      <c r="G367" s="74" t="s">
        <v>775</v>
      </c>
      <c r="H367" s="74" t="s">
        <v>305</v>
      </c>
      <c r="I367" s="77">
        <v>45016</v>
      </c>
      <c r="J367" s="78">
        <v>58.91</v>
      </c>
      <c r="K367" s="66"/>
      <c r="L367" s="72">
        <f>COUNTIFS($B$1:B367,B367)</f>
        <v>2</v>
      </c>
      <c r="M367" s="73"/>
    </row>
    <row r="368" spans="1:13" x14ac:dyDescent="0.35">
      <c r="A368" s="74" t="s">
        <v>36</v>
      </c>
      <c r="B368" s="74" t="s">
        <v>787</v>
      </c>
      <c r="C368" s="75" t="s">
        <v>788</v>
      </c>
      <c r="D368" s="76">
        <v>39799</v>
      </c>
      <c r="E368" s="76">
        <v>40076</v>
      </c>
      <c r="F368" s="75" t="s">
        <v>314</v>
      </c>
      <c r="G368" s="74" t="s">
        <v>775</v>
      </c>
      <c r="H368" s="74" t="s">
        <v>305</v>
      </c>
      <c r="I368" s="77">
        <v>45016</v>
      </c>
      <c r="J368" s="78">
        <v>13.25</v>
      </c>
      <c r="K368" s="66"/>
      <c r="L368" s="72">
        <f>COUNTIFS($B$1:B368,B368)</f>
        <v>1</v>
      </c>
      <c r="M368" s="73"/>
    </row>
    <row r="369" spans="1:13" x14ac:dyDescent="0.35">
      <c r="A369" s="74" t="s">
        <v>36</v>
      </c>
      <c r="B369" s="74" t="s">
        <v>787</v>
      </c>
      <c r="C369" s="75" t="s">
        <v>788</v>
      </c>
      <c r="D369" s="76">
        <v>39799</v>
      </c>
      <c r="E369" s="76">
        <v>40076</v>
      </c>
      <c r="F369" s="75" t="s">
        <v>314</v>
      </c>
      <c r="G369" s="74" t="s">
        <v>789</v>
      </c>
      <c r="H369" s="74" t="s">
        <v>305</v>
      </c>
      <c r="I369" s="77">
        <v>45016</v>
      </c>
      <c r="J369" s="78">
        <v>4598.37</v>
      </c>
      <c r="K369" s="66"/>
      <c r="L369" s="72">
        <f>COUNTIFS($B$1:B369,B369)</f>
        <v>2</v>
      </c>
      <c r="M369" s="73"/>
    </row>
    <row r="370" spans="1:13" x14ac:dyDescent="0.35">
      <c r="A370" s="74" t="s">
        <v>36</v>
      </c>
      <c r="B370" s="74" t="s">
        <v>185</v>
      </c>
      <c r="C370" s="75" t="s">
        <v>270</v>
      </c>
      <c r="D370" s="76">
        <v>40044</v>
      </c>
      <c r="E370" s="76">
        <v>40087</v>
      </c>
      <c r="F370" s="75" t="s">
        <v>314</v>
      </c>
      <c r="G370" s="74" t="s">
        <v>775</v>
      </c>
      <c r="H370" s="74" t="s">
        <v>305</v>
      </c>
      <c r="I370" s="77">
        <v>45016</v>
      </c>
      <c r="J370" s="78">
        <v>15693.21</v>
      </c>
      <c r="K370" s="66"/>
      <c r="L370" s="72">
        <f>COUNTIFS($B$1:B370,B370)</f>
        <v>1</v>
      </c>
      <c r="M370" s="73"/>
    </row>
    <row r="371" spans="1:13" x14ac:dyDescent="0.35">
      <c r="A371" s="74" t="s">
        <v>36</v>
      </c>
      <c r="B371" s="74" t="s">
        <v>790</v>
      </c>
      <c r="C371" s="75" t="s">
        <v>791</v>
      </c>
      <c r="D371" s="76">
        <v>40073</v>
      </c>
      <c r="E371" s="76">
        <v>40318</v>
      </c>
      <c r="F371" s="75" t="s">
        <v>314</v>
      </c>
      <c r="G371" s="74" t="s">
        <v>775</v>
      </c>
      <c r="H371" s="74" t="s">
        <v>305</v>
      </c>
      <c r="I371" s="77">
        <v>45016</v>
      </c>
      <c r="J371" s="78">
        <v>26.56</v>
      </c>
      <c r="K371" s="66"/>
      <c r="L371" s="72">
        <f>COUNTIFS($B$1:B371,B371)</f>
        <v>1</v>
      </c>
      <c r="M371" s="73"/>
    </row>
    <row r="372" spans="1:13" x14ac:dyDescent="0.35">
      <c r="A372" s="74" t="s">
        <v>36</v>
      </c>
      <c r="B372" s="74" t="s">
        <v>792</v>
      </c>
      <c r="C372" s="75" t="s">
        <v>793</v>
      </c>
      <c r="D372" s="76">
        <v>40154</v>
      </c>
      <c r="E372" s="76">
        <v>40451</v>
      </c>
      <c r="F372" s="75" t="s">
        <v>314</v>
      </c>
      <c r="G372" s="74" t="s">
        <v>775</v>
      </c>
      <c r="H372" s="74" t="s">
        <v>305</v>
      </c>
      <c r="I372" s="77">
        <v>45016</v>
      </c>
      <c r="J372" s="78">
        <v>8987.1200000000008</v>
      </c>
      <c r="K372" s="66"/>
      <c r="L372" s="72">
        <f>COUNTIFS($B$1:B372,B372)</f>
        <v>1</v>
      </c>
      <c r="M372" s="73"/>
    </row>
    <row r="373" spans="1:13" x14ac:dyDescent="0.35">
      <c r="A373" s="74" t="s">
        <v>36</v>
      </c>
      <c r="B373" s="74" t="s">
        <v>794</v>
      </c>
      <c r="C373" s="75" t="s">
        <v>795</v>
      </c>
      <c r="D373" s="76">
        <v>40386</v>
      </c>
      <c r="E373" s="76">
        <v>40851</v>
      </c>
      <c r="F373" s="75" t="s">
        <v>314</v>
      </c>
      <c r="G373" s="74" t="s">
        <v>796</v>
      </c>
      <c r="H373" s="74" t="s">
        <v>305</v>
      </c>
      <c r="I373" s="77">
        <v>45016</v>
      </c>
      <c r="J373" s="78">
        <v>14684.79</v>
      </c>
      <c r="K373" s="66"/>
      <c r="L373" s="72">
        <f>COUNTIFS($B$1:B373,B373)</f>
        <v>1</v>
      </c>
      <c r="M373" s="73"/>
    </row>
    <row r="374" spans="1:13" x14ac:dyDescent="0.35">
      <c r="A374" s="74" t="s">
        <v>36</v>
      </c>
      <c r="B374" s="74" t="s">
        <v>797</v>
      </c>
      <c r="C374" s="75" t="s">
        <v>798</v>
      </c>
      <c r="D374" s="76">
        <v>40422</v>
      </c>
      <c r="E374" s="76">
        <v>40729</v>
      </c>
      <c r="F374" s="75" t="s">
        <v>314</v>
      </c>
      <c r="G374" s="74" t="s">
        <v>799</v>
      </c>
      <c r="H374" s="74" t="s">
        <v>305</v>
      </c>
      <c r="I374" s="77">
        <v>45016</v>
      </c>
      <c r="J374" s="78">
        <v>9687.4599999999991</v>
      </c>
      <c r="K374" s="66"/>
      <c r="L374" s="72">
        <f>COUNTIFS($B$1:B374,B374)</f>
        <v>1</v>
      </c>
      <c r="M374" s="73"/>
    </row>
    <row r="375" spans="1:13" x14ac:dyDescent="0.35">
      <c r="A375" s="74" t="s">
        <v>36</v>
      </c>
      <c r="B375" s="74" t="s">
        <v>800</v>
      </c>
      <c r="C375" s="75" t="s">
        <v>801</v>
      </c>
      <c r="D375" s="76">
        <v>40809</v>
      </c>
      <c r="E375" s="76">
        <v>40862</v>
      </c>
      <c r="F375" s="75" t="s">
        <v>314</v>
      </c>
      <c r="G375" s="74" t="s">
        <v>802</v>
      </c>
      <c r="H375" s="74" t="s">
        <v>305</v>
      </c>
      <c r="I375" s="77">
        <v>45016</v>
      </c>
      <c r="J375" s="78">
        <v>395.25</v>
      </c>
      <c r="K375" s="66"/>
      <c r="L375" s="72">
        <f>COUNTIFS($B$1:B375,B375)</f>
        <v>1</v>
      </c>
      <c r="M375" s="73"/>
    </row>
    <row r="376" spans="1:13" x14ac:dyDescent="0.35">
      <c r="A376" s="74" t="s">
        <v>36</v>
      </c>
      <c r="B376" s="74" t="s">
        <v>803</v>
      </c>
      <c r="C376" s="75" t="s">
        <v>804</v>
      </c>
      <c r="D376" s="76">
        <v>40877</v>
      </c>
      <c r="E376" s="76">
        <v>40938</v>
      </c>
      <c r="F376" s="75" t="s">
        <v>314</v>
      </c>
      <c r="G376" s="74" t="s">
        <v>805</v>
      </c>
      <c r="H376" s="74" t="s">
        <v>305</v>
      </c>
      <c r="I376" s="77">
        <v>45016</v>
      </c>
      <c r="J376" s="78">
        <v>503.2</v>
      </c>
      <c r="K376" s="66"/>
      <c r="L376" s="72">
        <f>COUNTIFS($B$1:B376,B376)</f>
        <v>1</v>
      </c>
      <c r="M376" s="73"/>
    </row>
    <row r="377" spans="1:13" x14ac:dyDescent="0.35">
      <c r="A377" s="74" t="s">
        <v>36</v>
      </c>
      <c r="B377" s="74" t="s">
        <v>159</v>
      </c>
      <c r="C377" s="75" t="s">
        <v>271</v>
      </c>
      <c r="D377" s="76">
        <v>40925</v>
      </c>
      <c r="E377" s="76">
        <v>41233</v>
      </c>
      <c r="F377" s="75" t="s">
        <v>314</v>
      </c>
      <c r="G377" s="74" t="s">
        <v>806</v>
      </c>
      <c r="H377" s="74" t="s">
        <v>305</v>
      </c>
      <c r="I377" s="77">
        <v>45016</v>
      </c>
      <c r="J377" s="78">
        <v>691.5</v>
      </c>
      <c r="K377" s="66"/>
      <c r="L377" s="72">
        <f>COUNTIFS($B$1:B377,B377)</f>
        <v>1</v>
      </c>
      <c r="M377" s="73"/>
    </row>
    <row r="378" spans="1:13" x14ac:dyDescent="0.35">
      <c r="A378" s="74" t="s">
        <v>36</v>
      </c>
      <c r="B378" s="74" t="s">
        <v>159</v>
      </c>
      <c r="C378" s="75" t="s">
        <v>271</v>
      </c>
      <c r="D378" s="76">
        <v>40925</v>
      </c>
      <c r="E378" s="76">
        <v>41233</v>
      </c>
      <c r="F378" s="75" t="s">
        <v>314</v>
      </c>
      <c r="G378" s="74" t="s">
        <v>714</v>
      </c>
      <c r="H378" s="74" t="s">
        <v>305</v>
      </c>
      <c r="I378" s="77">
        <v>44826</v>
      </c>
      <c r="J378" s="78">
        <v>698</v>
      </c>
      <c r="K378" s="66"/>
      <c r="L378" s="72">
        <f>COUNTIFS($B$1:B378,B378)</f>
        <v>2</v>
      </c>
      <c r="M378" s="73"/>
    </row>
    <row r="379" spans="1:13" x14ac:dyDescent="0.35">
      <c r="A379" s="74" t="s">
        <v>36</v>
      </c>
      <c r="B379" s="74" t="s">
        <v>159</v>
      </c>
      <c r="C379" s="75" t="s">
        <v>271</v>
      </c>
      <c r="D379" s="76">
        <v>40925</v>
      </c>
      <c r="E379" s="76">
        <v>41233</v>
      </c>
      <c r="F379" s="75" t="s">
        <v>310</v>
      </c>
      <c r="G379" s="74" t="s">
        <v>807</v>
      </c>
      <c r="H379" s="74" t="s">
        <v>305</v>
      </c>
      <c r="I379" s="77">
        <v>45016</v>
      </c>
      <c r="J379" s="78">
        <v>3805.47</v>
      </c>
      <c r="K379" s="66"/>
      <c r="L379" s="72">
        <f>COUNTIFS($B$1:B379,B379)</f>
        <v>3</v>
      </c>
      <c r="M379" s="73"/>
    </row>
    <row r="380" spans="1:13" x14ac:dyDescent="0.35">
      <c r="A380" s="74" t="s">
        <v>36</v>
      </c>
      <c r="B380" s="74" t="s">
        <v>97</v>
      </c>
      <c r="C380" s="75" t="s">
        <v>117</v>
      </c>
      <c r="D380" s="76">
        <v>42122</v>
      </c>
      <c r="E380" s="76">
        <v>42410</v>
      </c>
      <c r="F380" s="75" t="s">
        <v>314</v>
      </c>
      <c r="G380" s="74" t="s">
        <v>808</v>
      </c>
      <c r="H380" s="74" t="s">
        <v>343</v>
      </c>
      <c r="I380" s="77">
        <v>44711</v>
      </c>
      <c r="J380" s="78">
        <v>1235</v>
      </c>
      <c r="K380" s="66"/>
      <c r="L380" s="72">
        <f>COUNTIFS($B$1:B380,B380)</f>
        <v>1</v>
      </c>
      <c r="M380" s="73"/>
    </row>
    <row r="381" spans="1:13" x14ac:dyDescent="0.35">
      <c r="A381" s="74" t="s">
        <v>36</v>
      </c>
      <c r="B381" s="74" t="s">
        <v>97</v>
      </c>
      <c r="C381" s="75" t="s">
        <v>117</v>
      </c>
      <c r="D381" s="76">
        <v>42122</v>
      </c>
      <c r="E381" s="76">
        <v>42410</v>
      </c>
      <c r="F381" s="75" t="s">
        <v>314</v>
      </c>
      <c r="G381" s="74" t="s">
        <v>809</v>
      </c>
      <c r="H381" s="74" t="s">
        <v>343</v>
      </c>
      <c r="I381" s="77">
        <v>44711</v>
      </c>
      <c r="J381" s="78">
        <v>2813.32</v>
      </c>
      <c r="K381" s="66"/>
      <c r="L381" s="72">
        <f>COUNTIFS($B$1:B381,B381)</f>
        <v>2</v>
      </c>
      <c r="M381" s="73"/>
    </row>
    <row r="382" spans="1:13" x14ac:dyDescent="0.35">
      <c r="A382" s="74" t="s">
        <v>36</v>
      </c>
      <c r="B382" s="74" t="s">
        <v>97</v>
      </c>
      <c r="C382" s="75" t="s">
        <v>117</v>
      </c>
      <c r="D382" s="76">
        <v>42122</v>
      </c>
      <c r="E382" s="76">
        <v>42410</v>
      </c>
      <c r="F382" s="75" t="s">
        <v>303</v>
      </c>
      <c r="G382" s="74" t="s">
        <v>810</v>
      </c>
      <c r="H382" s="74" t="s">
        <v>343</v>
      </c>
      <c r="I382" s="77">
        <v>44711</v>
      </c>
      <c r="J382" s="78">
        <v>125745.66</v>
      </c>
      <c r="K382" s="66"/>
      <c r="L382" s="72">
        <f>COUNTIFS($B$1:B382,B382)</f>
        <v>3</v>
      </c>
      <c r="M382" s="73"/>
    </row>
    <row r="383" spans="1:13" x14ac:dyDescent="0.35">
      <c r="A383" s="74" t="s">
        <v>36</v>
      </c>
      <c r="B383" s="74" t="s">
        <v>97</v>
      </c>
      <c r="C383" s="75" t="s">
        <v>117</v>
      </c>
      <c r="D383" s="76">
        <v>42122</v>
      </c>
      <c r="E383" s="76">
        <v>42410</v>
      </c>
      <c r="F383" s="75" t="s">
        <v>310</v>
      </c>
      <c r="G383" s="74" t="s">
        <v>811</v>
      </c>
      <c r="H383" s="74" t="s">
        <v>343</v>
      </c>
      <c r="I383" s="77">
        <v>44711</v>
      </c>
      <c r="J383" s="78">
        <v>4327.78</v>
      </c>
      <c r="K383" s="66"/>
      <c r="L383" s="72">
        <f>COUNTIFS($B$1:B383,B383)</f>
        <v>4</v>
      </c>
      <c r="M383" s="73"/>
    </row>
    <row r="384" spans="1:13" x14ac:dyDescent="0.35">
      <c r="A384" s="74" t="s">
        <v>36</v>
      </c>
      <c r="B384" s="74" t="s">
        <v>97</v>
      </c>
      <c r="C384" s="75" t="s">
        <v>117</v>
      </c>
      <c r="D384" s="76">
        <v>42122</v>
      </c>
      <c r="E384" s="76">
        <v>42410</v>
      </c>
      <c r="F384" s="75" t="s">
        <v>310</v>
      </c>
      <c r="G384" s="74" t="s">
        <v>811</v>
      </c>
      <c r="H384" s="74" t="s">
        <v>305</v>
      </c>
      <c r="I384" s="77">
        <v>45016</v>
      </c>
      <c r="J384" s="78">
        <v>4327.78</v>
      </c>
      <c r="K384" s="66"/>
      <c r="L384" s="72">
        <f>COUNTIFS($B$1:B384,B384)</f>
        <v>5</v>
      </c>
      <c r="M384" s="73"/>
    </row>
    <row r="385" spans="1:13" x14ac:dyDescent="0.35">
      <c r="A385" s="74" t="s">
        <v>36</v>
      </c>
      <c r="B385" s="74" t="s">
        <v>812</v>
      </c>
      <c r="C385" s="75" t="s">
        <v>813</v>
      </c>
      <c r="D385" s="76">
        <v>42234</v>
      </c>
      <c r="E385" s="76">
        <v>0</v>
      </c>
      <c r="F385" s="75" t="s">
        <v>571</v>
      </c>
      <c r="G385" s="74" t="s">
        <v>814</v>
      </c>
      <c r="H385" s="74" t="s">
        <v>343</v>
      </c>
      <c r="I385" s="77">
        <v>44890</v>
      </c>
      <c r="J385" s="78">
        <v>32779.4</v>
      </c>
      <c r="K385" s="66"/>
      <c r="L385" s="72">
        <f>COUNTIFS($B$1:B385,B385)</f>
        <v>1</v>
      </c>
      <c r="M385" s="73"/>
    </row>
    <row r="386" spans="1:13" x14ac:dyDescent="0.35">
      <c r="A386" s="74" t="s">
        <v>36</v>
      </c>
      <c r="B386" s="74" t="s">
        <v>815</v>
      </c>
      <c r="C386" s="75" t="s">
        <v>816</v>
      </c>
      <c r="D386" s="76">
        <v>42961</v>
      </c>
      <c r="E386" s="76">
        <v>43399</v>
      </c>
      <c r="F386" s="75" t="s">
        <v>571</v>
      </c>
      <c r="G386" s="74" t="s">
        <v>814</v>
      </c>
      <c r="H386" s="74" t="s">
        <v>343</v>
      </c>
      <c r="I386" s="77">
        <v>44890</v>
      </c>
      <c r="J386" s="78">
        <v>90878.2</v>
      </c>
      <c r="K386" s="42"/>
      <c r="L386" s="72">
        <f>COUNTIFS($B$1:B386,B386)</f>
        <v>1</v>
      </c>
      <c r="M386" s="73"/>
    </row>
    <row r="387" spans="1:13" x14ac:dyDescent="0.35">
      <c r="A387" s="74" t="s">
        <v>36</v>
      </c>
      <c r="B387" s="74" t="s">
        <v>817</v>
      </c>
      <c r="C387" s="75" t="s">
        <v>818</v>
      </c>
      <c r="D387" s="76">
        <v>44853</v>
      </c>
      <c r="E387" s="76">
        <v>0</v>
      </c>
      <c r="F387" s="75" t="s">
        <v>571</v>
      </c>
      <c r="G387" s="74" t="s">
        <v>748</v>
      </c>
      <c r="H387" s="74" t="s">
        <v>343</v>
      </c>
      <c r="I387" s="77">
        <v>44890</v>
      </c>
      <c r="J387" s="78">
        <v>25761.37</v>
      </c>
      <c r="K387" s="66"/>
      <c r="L387" s="72">
        <f>COUNTIFS($B$1:B387,B387)</f>
        <v>1</v>
      </c>
      <c r="M387" s="73"/>
    </row>
    <row r="388" spans="1:13" x14ac:dyDescent="0.35">
      <c r="A388" s="74" t="s">
        <v>36</v>
      </c>
      <c r="B388" s="74" t="s">
        <v>819</v>
      </c>
      <c r="C388" s="75" t="s">
        <v>820</v>
      </c>
      <c r="D388" s="76">
        <v>44853</v>
      </c>
      <c r="E388" s="76">
        <v>0</v>
      </c>
      <c r="F388" s="75" t="s">
        <v>571</v>
      </c>
      <c r="G388" s="74" t="s">
        <v>814</v>
      </c>
      <c r="H388" s="74" t="s">
        <v>343</v>
      </c>
      <c r="I388" s="77">
        <v>44890</v>
      </c>
      <c r="J388" s="78">
        <v>10285.84</v>
      </c>
      <c r="K388" s="66"/>
      <c r="L388" s="72">
        <f>COUNTIFS($B$1:B388,B388)</f>
        <v>1</v>
      </c>
      <c r="M388" s="73"/>
    </row>
    <row r="389" spans="1:13" x14ac:dyDescent="0.35">
      <c r="A389" s="74" t="s">
        <v>36</v>
      </c>
      <c r="B389" s="74" t="s">
        <v>821</v>
      </c>
      <c r="C389" s="75" t="s">
        <v>822</v>
      </c>
      <c r="D389" s="76">
        <v>44853</v>
      </c>
      <c r="E389" s="76">
        <v>0</v>
      </c>
      <c r="F389" s="75" t="s">
        <v>571</v>
      </c>
      <c r="G389" s="74" t="s">
        <v>823</v>
      </c>
      <c r="H389" s="74" t="s">
        <v>343</v>
      </c>
      <c r="I389" s="77">
        <v>44890</v>
      </c>
      <c r="J389" s="78">
        <v>24548.91</v>
      </c>
      <c r="K389" s="66"/>
      <c r="L389" s="72">
        <f>COUNTIFS($B$1:B389,B389)</f>
        <v>1</v>
      </c>
      <c r="M389" s="73"/>
    </row>
    <row r="390" spans="1:13" x14ac:dyDescent="0.35">
      <c r="A390" s="74" t="s">
        <v>36</v>
      </c>
      <c r="B390" s="74" t="s">
        <v>824</v>
      </c>
      <c r="C390" s="75" t="s">
        <v>825</v>
      </c>
      <c r="D390" s="76">
        <v>44853</v>
      </c>
      <c r="E390" s="76">
        <v>0</v>
      </c>
      <c r="F390" s="75" t="s">
        <v>571</v>
      </c>
      <c r="G390" s="74" t="s">
        <v>748</v>
      </c>
      <c r="H390" s="74" t="s">
        <v>343</v>
      </c>
      <c r="I390" s="77">
        <v>44890</v>
      </c>
      <c r="J390" s="78">
        <v>942.04</v>
      </c>
      <c r="K390" s="66"/>
      <c r="L390" s="72">
        <f>COUNTIFS($B$1:B390,B390)</f>
        <v>1</v>
      </c>
      <c r="M390" s="73"/>
    </row>
    <row r="391" spans="1:13" x14ac:dyDescent="0.35">
      <c r="A391" s="74" t="s">
        <v>36</v>
      </c>
      <c r="B391" s="74" t="s">
        <v>826</v>
      </c>
      <c r="C391" s="75" t="s">
        <v>827</v>
      </c>
      <c r="D391" s="76">
        <v>44853</v>
      </c>
      <c r="E391" s="76">
        <v>0</v>
      </c>
      <c r="F391" s="75" t="s">
        <v>571</v>
      </c>
      <c r="G391" s="74" t="s">
        <v>748</v>
      </c>
      <c r="H391" s="74" t="s">
        <v>343</v>
      </c>
      <c r="I391" s="77">
        <v>44890</v>
      </c>
      <c r="J391" s="78">
        <v>28849.81</v>
      </c>
      <c r="K391" s="66"/>
      <c r="L391" s="72">
        <f>COUNTIFS($B$1:B391,B391)</f>
        <v>1</v>
      </c>
      <c r="M391" s="73"/>
    </row>
    <row r="392" spans="1:13" x14ac:dyDescent="0.35">
      <c r="A392" s="74" t="s">
        <v>36</v>
      </c>
      <c r="B392" s="74" t="s">
        <v>828</v>
      </c>
      <c r="C392" s="75" t="s">
        <v>829</v>
      </c>
      <c r="D392" s="76">
        <v>44853</v>
      </c>
      <c r="E392" s="76">
        <v>0</v>
      </c>
      <c r="F392" s="75" t="s">
        <v>571</v>
      </c>
      <c r="G392" s="74" t="s">
        <v>748</v>
      </c>
      <c r="H392" s="74" t="s">
        <v>343</v>
      </c>
      <c r="I392" s="77">
        <v>44890</v>
      </c>
      <c r="J392" s="78">
        <v>23722.27</v>
      </c>
      <c r="K392" s="66"/>
      <c r="L392" s="72">
        <f>COUNTIFS($B$1:B392,B392)</f>
        <v>1</v>
      </c>
      <c r="M392" s="73"/>
    </row>
    <row r="393" spans="1:13" x14ac:dyDescent="0.35">
      <c r="A393" s="74" t="s">
        <v>36</v>
      </c>
      <c r="B393" s="74" t="s">
        <v>830</v>
      </c>
      <c r="C393" s="75" t="s">
        <v>831</v>
      </c>
      <c r="D393" s="76">
        <v>44853</v>
      </c>
      <c r="E393" s="76">
        <v>0</v>
      </c>
      <c r="F393" s="75" t="s">
        <v>571</v>
      </c>
      <c r="G393" s="74" t="s">
        <v>748</v>
      </c>
      <c r="H393" s="74" t="s">
        <v>343</v>
      </c>
      <c r="I393" s="77">
        <v>44890</v>
      </c>
      <c r="J393" s="78">
        <v>5418.06</v>
      </c>
      <c r="K393" s="66"/>
      <c r="L393" s="72">
        <f>COUNTIFS($B$1:B393,B393)</f>
        <v>1</v>
      </c>
      <c r="M393" s="73"/>
    </row>
    <row r="394" spans="1:13" x14ac:dyDescent="0.35">
      <c r="A394" s="74" t="s">
        <v>36</v>
      </c>
      <c r="B394" s="74" t="s">
        <v>832</v>
      </c>
      <c r="C394" s="75" t="s">
        <v>833</v>
      </c>
      <c r="D394" s="76">
        <v>44853</v>
      </c>
      <c r="E394" s="76">
        <v>0</v>
      </c>
      <c r="F394" s="75" t="s">
        <v>571</v>
      </c>
      <c r="G394" s="74" t="s">
        <v>748</v>
      </c>
      <c r="H394" s="74" t="s">
        <v>343</v>
      </c>
      <c r="I394" s="77">
        <v>44890</v>
      </c>
      <c r="J394" s="78">
        <v>945.58</v>
      </c>
      <c r="K394" s="66"/>
      <c r="L394" s="72">
        <f>COUNTIFS($B$1:B394,B394)</f>
        <v>1</v>
      </c>
      <c r="M394" s="73"/>
    </row>
    <row r="395" spans="1:13" x14ac:dyDescent="0.35">
      <c r="A395" s="74" t="s">
        <v>37</v>
      </c>
      <c r="B395" s="74" t="s">
        <v>152</v>
      </c>
      <c r="C395" s="75" t="s">
        <v>834</v>
      </c>
      <c r="D395" s="76">
        <v>42856</v>
      </c>
      <c r="E395" s="76">
        <v>43544</v>
      </c>
      <c r="F395" s="75" t="s">
        <v>314</v>
      </c>
      <c r="G395" s="74" t="s">
        <v>209</v>
      </c>
      <c r="H395" s="74" t="s">
        <v>305</v>
      </c>
      <c r="I395" s="77">
        <v>45016</v>
      </c>
      <c r="J395" s="78">
        <v>1460</v>
      </c>
      <c r="K395" s="66"/>
      <c r="L395" s="72">
        <f>COUNTIFS($B$1:B395,B395)</f>
        <v>1</v>
      </c>
      <c r="M395" s="73"/>
    </row>
    <row r="396" spans="1:13" x14ac:dyDescent="0.35">
      <c r="A396" s="74" t="s">
        <v>37</v>
      </c>
      <c r="B396" s="74" t="s">
        <v>835</v>
      </c>
      <c r="C396" s="75" t="s">
        <v>836</v>
      </c>
      <c r="D396" s="76">
        <v>38510</v>
      </c>
      <c r="E396" s="76">
        <v>38572</v>
      </c>
      <c r="F396" s="75" t="s">
        <v>314</v>
      </c>
      <c r="G396" s="74" t="s">
        <v>837</v>
      </c>
      <c r="H396" s="74" t="s">
        <v>305</v>
      </c>
      <c r="I396" s="77">
        <v>45016</v>
      </c>
      <c r="J396" s="78">
        <v>25.57</v>
      </c>
      <c r="K396" s="66"/>
      <c r="L396" s="72">
        <f>COUNTIFS($B$1:B396,B396)</f>
        <v>1</v>
      </c>
      <c r="M396" s="73"/>
    </row>
    <row r="397" spans="1:13" x14ac:dyDescent="0.35">
      <c r="A397" s="74" t="s">
        <v>37</v>
      </c>
      <c r="B397" s="74" t="s">
        <v>180</v>
      </c>
      <c r="C397" s="75" t="s">
        <v>260</v>
      </c>
      <c r="D397" s="76">
        <v>38175</v>
      </c>
      <c r="E397" s="76">
        <v>38898</v>
      </c>
      <c r="F397" s="75" t="s">
        <v>314</v>
      </c>
      <c r="G397" s="74" t="s">
        <v>838</v>
      </c>
      <c r="H397" s="74" t="s">
        <v>305</v>
      </c>
      <c r="I397" s="77">
        <v>45016</v>
      </c>
      <c r="J397" s="78">
        <v>5882.23</v>
      </c>
      <c r="K397" s="66"/>
      <c r="L397" s="72">
        <f>COUNTIFS($B$1:B397,B397)</f>
        <v>1</v>
      </c>
      <c r="M397" s="73"/>
    </row>
    <row r="398" spans="1:13" x14ac:dyDescent="0.35">
      <c r="A398" s="74" t="s">
        <v>37</v>
      </c>
      <c r="B398" s="74" t="s">
        <v>180</v>
      </c>
      <c r="C398" s="75" t="s">
        <v>260</v>
      </c>
      <c r="D398" s="76">
        <v>38175</v>
      </c>
      <c r="E398" s="76">
        <v>38898</v>
      </c>
      <c r="F398" s="75" t="s">
        <v>310</v>
      </c>
      <c r="G398" s="74" t="s">
        <v>839</v>
      </c>
      <c r="H398" s="74" t="s">
        <v>305</v>
      </c>
      <c r="I398" s="77">
        <v>45016</v>
      </c>
      <c r="J398" s="78">
        <v>40262.44</v>
      </c>
      <c r="K398" s="66"/>
      <c r="L398" s="72">
        <f>COUNTIFS($B$1:B398,B398)</f>
        <v>2</v>
      </c>
      <c r="M398" s="73"/>
    </row>
    <row r="399" spans="1:13" x14ac:dyDescent="0.35">
      <c r="A399" s="74" t="s">
        <v>37</v>
      </c>
      <c r="B399" s="74" t="s">
        <v>180</v>
      </c>
      <c r="C399" s="75" t="s">
        <v>260</v>
      </c>
      <c r="D399" s="76">
        <v>38175</v>
      </c>
      <c r="E399" s="76">
        <v>38898</v>
      </c>
      <c r="F399" s="75" t="s">
        <v>314</v>
      </c>
      <c r="G399" s="74" t="s">
        <v>837</v>
      </c>
      <c r="H399" s="74" t="s">
        <v>305</v>
      </c>
      <c r="I399" s="77">
        <v>45016</v>
      </c>
      <c r="J399" s="78">
        <v>27778.89</v>
      </c>
      <c r="K399" s="66"/>
      <c r="L399" s="72">
        <f>COUNTIFS($B$1:B399,B399)</f>
        <v>3</v>
      </c>
      <c r="M399" s="73"/>
    </row>
    <row r="400" spans="1:13" x14ac:dyDescent="0.35">
      <c r="A400" s="74" t="s">
        <v>37</v>
      </c>
      <c r="B400" s="74" t="s">
        <v>840</v>
      </c>
      <c r="C400" s="75" t="s">
        <v>841</v>
      </c>
      <c r="D400" s="76">
        <v>39876</v>
      </c>
      <c r="E400" s="76">
        <v>40261</v>
      </c>
      <c r="F400" s="75" t="s">
        <v>314</v>
      </c>
      <c r="G400" s="74" t="s">
        <v>837</v>
      </c>
      <c r="H400" s="74" t="s">
        <v>305</v>
      </c>
      <c r="I400" s="77">
        <v>45016</v>
      </c>
      <c r="J400" s="78">
        <v>528.75</v>
      </c>
      <c r="K400" s="66"/>
      <c r="L400" s="72">
        <f>COUNTIFS($B$1:B400,B400)</f>
        <v>1</v>
      </c>
      <c r="M400" s="73"/>
    </row>
    <row r="401" spans="1:13" x14ac:dyDescent="0.35">
      <c r="A401" s="74" t="s">
        <v>37</v>
      </c>
      <c r="B401" s="74" t="s">
        <v>842</v>
      </c>
      <c r="C401" s="75" t="s">
        <v>843</v>
      </c>
      <c r="D401" s="76">
        <v>40856</v>
      </c>
      <c r="E401" s="76">
        <v>41725</v>
      </c>
      <c r="F401" s="75" t="s">
        <v>310</v>
      </c>
      <c r="G401" s="74" t="s">
        <v>844</v>
      </c>
      <c r="H401" s="74" t="s">
        <v>305</v>
      </c>
      <c r="I401" s="77">
        <v>45016</v>
      </c>
      <c r="J401" s="78">
        <v>8339.52</v>
      </c>
      <c r="K401" s="66"/>
      <c r="L401" s="72">
        <f>COUNTIFS($B$1:B401,B401)</f>
        <v>1</v>
      </c>
      <c r="M401" s="73"/>
    </row>
    <row r="402" spans="1:13" x14ac:dyDescent="0.35">
      <c r="A402" s="74" t="s">
        <v>37</v>
      </c>
      <c r="B402" s="74" t="s">
        <v>842</v>
      </c>
      <c r="C402" s="75" t="s">
        <v>843</v>
      </c>
      <c r="D402" s="76">
        <v>40856</v>
      </c>
      <c r="E402" s="76">
        <v>41725</v>
      </c>
      <c r="F402" s="75" t="s">
        <v>310</v>
      </c>
      <c r="G402" s="74" t="s">
        <v>844</v>
      </c>
      <c r="H402" s="74" t="s">
        <v>305</v>
      </c>
      <c r="I402" s="77">
        <v>45016</v>
      </c>
      <c r="J402" s="78">
        <v>261.33</v>
      </c>
      <c r="K402" s="66"/>
      <c r="L402" s="72">
        <f>COUNTIFS($B$1:B402,B402)</f>
        <v>2</v>
      </c>
      <c r="M402" s="73"/>
    </row>
    <row r="403" spans="1:13" x14ac:dyDescent="0.35">
      <c r="A403" s="74" t="s">
        <v>37</v>
      </c>
      <c r="B403" s="74" t="s">
        <v>181</v>
      </c>
      <c r="C403" s="75" t="s">
        <v>261</v>
      </c>
      <c r="D403" s="76">
        <v>40714</v>
      </c>
      <c r="E403" s="76">
        <v>40925</v>
      </c>
      <c r="F403" s="75" t="s">
        <v>310</v>
      </c>
      <c r="G403" s="74" t="s">
        <v>845</v>
      </c>
      <c r="H403" s="74" t="s">
        <v>305</v>
      </c>
      <c r="I403" s="77">
        <v>45016</v>
      </c>
      <c r="J403" s="78">
        <v>1177.0999999999999</v>
      </c>
      <c r="K403" s="66"/>
      <c r="L403" s="72">
        <f>COUNTIFS($B$1:B403,B403)</f>
        <v>1</v>
      </c>
      <c r="M403" s="73"/>
    </row>
    <row r="404" spans="1:13" x14ac:dyDescent="0.35">
      <c r="A404" s="74" t="s">
        <v>37</v>
      </c>
      <c r="B404" s="74" t="s">
        <v>846</v>
      </c>
      <c r="C404" s="75" t="s">
        <v>847</v>
      </c>
      <c r="D404" s="76">
        <v>41415</v>
      </c>
      <c r="E404" s="76">
        <v>41577</v>
      </c>
      <c r="F404" s="75" t="s">
        <v>314</v>
      </c>
      <c r="G404" s="74" t="s">
        <v>848</v>
      </c>
      <c r="H404" s="74" t="s">
        <v>305</v>
      </c>
      <c r="I404" s="77">
        <v>45016</v>
      </c>
      <c r="J404" s="78">
        <v>943.46</v>
      </c>
      <c r="K404" s="66"/>
      <c r="L404" s="72">
        <f>COUNTIFS($B$1:B404,B404)</f>
        <v>1</v>
      </c>
      <c r="M404" s="73"/>
    </row>
    <row r="405" spans="1:13" x14ac:dyDescent="0.35">
      <c r="A405" s="74" t="s">
        <v>37</v>
      </c>
      <c r="B405" s="74" t="s">
        <v>849</v>
      </c>
      <c r="C405" s="75" t="s">
        <v>850</v>
      </c>
      <c r="D405" s="76">
        <v>41808</v>
      </c>
      <c r="E405" s="76">
        <v>42030</v>
      </c>
      <c r="F405" s="75" t="s">
        <v>310</v>
      </c>
      <c r="G405" s="74" t="s">
        <v>851</v>
      </c>
      <c r="H405" s="74" t="s">
        <v>305</v>
      </c>
      <c r="I405" s="77">
        <v>45016</v>
      </c>
      <c r="J405" s="78">
        <v>559.61</v>
      </c>
      <c r="K405" s="66"/>
      <c r="L405" s="72">
        <f>COUNTIFS($B$1:B405,B405)</f>
        <v>1</v>
      </c>
      <c r="M405" s="73"/>
    </row>
    <row r="406" spans="1:13" x14ac:dyDescent="0.35">
      <c r="A406" s="74" t="s">
        <v>37</v>
      </c>
      <c r="B406" s="74" t="s">
        <v>849</v>
      </c>
      <c r="C406" s="75" t="s">
        <v>850</v>
      </c>
      <c r="D406" s="76">
        <v>41808</v>
      </c>
      <c r="E406" s="76">
        <v>42030</v>
      </c>
      <c r="F406" s="75" t="s">
        <v>314</v>
      </c>
      <c r="G406" s="74" t="s">
        <v>848</v>
      </c>
      <c r="H406" s="74" t="s">
        <v>305</v>
      </c>
      <c r="I406" s="77">
        <v>45016</v>
      </c>
      <c r="J406" s="78">
        <v>336.12</v>
      </c>
      <c r="K406" s="66"/>
      <c r="L406" s="72">
        <f>COUNTIFS($B$1:B406,B406)</f>
        <v>2</v>
      </c>
      <c r="M406" s="73"/>
    </row>
    <row r="407" spans="1:13" x14ac:dyDescent="0.35">
      <c r="A407" s="74" t="s">
        <v>37</v>
      </c>
      <c r="B407" s="74" t="s">
        <v>852</v>
      </c>
      <c r="C407" s="75" t="s">
        <v>853</v>
      </c>
      <c r="D407" s="76">
        <v>41873</v>
      </c>
      <c r="E407" s="76">
        <v>42055</v>
      </c>
      <c r="F407" s="75" t="s">
        <v>314</v>
      </c>
      <c r="G407" s="74" t="s">
        <v>848</v>
      </c>
      <c r="H407" s="74" t="s">
        <v>305</v>
      </c>
      <c r="I407" s="77">
        <v>45016</v>
      </c>
      <c r="J407" s="78">
        <v>363.01</v>
      </c>
      <c r="K407" s="66"/>
      <c r="L407" s="72">
        <f>COUNTIFS($B$1:B407,B407)</f>
        <v>1</v>
      </c>
      <c r="M407" s="73"/>
    </row>
    <row r="408" spans="1:13" x14ac:dyDescent="0.35">
      <c r="A408" s="74" t="s">
        <v>37</v>
      </c>
      <c r="B408" s="74" t="s">
        <v>98</v>
      </c>
      <c r="C408" s="75" t="s">
        <v>118</v>
      </c>
      <c r="D408" s="76">
        <v>42061</v>
      </c>
      <c r="E408" s="76">
        <v>43110</v>
      </c>
      <c r="F408" s="75" t="s">
        <v>314</v>
      </c>
      <c r="G408" s="74" t="s">
        <v>854</v>
      </c>
      <c r="H408" s="74" t="s">
        <v>343</v>
      </c>
      <c r="I408" s="77">
        <v>44652</v>
      </c>
      <c r="J408" s="78">
        <v>1414.22</v>
      </c>
      <c r="K408" s="66"/>
      <c r="L408" s="72">
        <f>COUNTIFS($B$1:B408,B408)</f>
        <v>1</v>
      </c>
      <c r="M408" s="73"/>
    </row>
    <row r="409" spans="1:13" x14ac:dyDescent="0.35">
      <c r="A409" s="74" t="s">
        <v>37</v>
      </c>
      <c r="B409" s="74" t="s">
        <v>98</v>
      </c>
      <c r="C409" s="75" t="s">
        <v>118</v>
      </c>
      <c r="D409" s="76">
        <v>42061</v>
      </c>
      <c r="E409" s="76">
        <v>43110</v>
      </c>
      <c r="F409" s="75" t="s">
        <v>314</v>
      </c>
      <c r="G409" s="74" t="s">
        <v>855</v>
      </c>
      <c r="H409" s="74" t="s">
        <v>343</v>
      </c>
      <c r="I409" s="77">
        <v>44652</v>
      </c>
      <c r="J409" s="78">
        <v>7921.89</v>
      </c>
      <c r="K409" s="66"/>
      <c r="L409" s="72">
        <f>COUNTIFS($B$1:B409,B409)</f>
        <v>2</v>
      </c>
      <c r="M409" s="73"/>
    </row>
    <row r="410" spans="1:13" x14ac:dyDescent="0.35">
      <c r="A410" s="74" t="s">
        <v>37</v>
      </c>
      <c r="B410" s="74" t="s">
        <v>98</v>
      </c>
      <c r="C410" s="75" t="s">
        <v>118</v>
      </c>
      <c r="D410" s="76">
        <v>42061</v>
      </c>
      <c r="E410" s="76">
        <v>43110</v>
      </c>
      <c r="F410" s="75" t="s">
        <v>303</v>
      </c>
      <c r="G410" s="74" t="s">
        <v>212</v>
      </c>
      <c r="H410" s="74" t="s">
        <v>343</v>
      </c>
      <c r="I410" s="77">
        <v>44652</v>
      </c>
      <c r="J410" s="78">
        <v>278623.33</v>
      </c>
      <c r="K410" s="66"/>
      <c r="L410" s="72">
        <f>COUNTIFS($B$1:B410,B410)</f>
        <v>3</v>
      </c>
      <c r="M410" s="73"/>
    </row>
    <row r="411" spans="1:13" x14ac:dyDescent="0.35">
      <c r="A411" s="74" t="s">
        <v>37</v>
      </c>
      <c r="B411" s="74" t="s">
        <v>98</v>
      </c>
      <c r="C411" s="75" t="s">
        <v>118</v>
      </c>
      <c r="D411" s="76">
        <v>42061</v>
      </c>
      <c r="E411" s="76">
        <v>43110</v>
      </c>
      <c r="F411" s="75" t="s">
        <v>303</v>
      </c>
      <c r="G411" s="74" t="s">
        <v>216</v>
      </c>
      <c r="H411" s="74" t="s">
        <v>343</v>
      </c>
      <c r="I411" s="77">
        <v>44652</v>
      </c>
      <c r="J411" s="78">
        <v>131904.01999999999</v>
      </c>
      <c r="K411" s="66"/>
      <c r="L411" s="72">
        <f>COUNTIFS($B$1:B411,B411)</f>
        <v>4</v>
      </c>
      <c r="M411" s="73"/>
    </row>
    <row r="412" spans="1:13" x14ac:dyDescent="0.35">
      <c r="A412" s="74" t="s">
        <v>37</v>
      </c>
      <c r="B412" s="74" t="s">
        <v>98</v>
      </c>
      <c r="C412" s="75" t="s">
        <v>118</v>
      </c>
      <c r="D412" s="76">
        <v>42061</v>
      </c>
      <c r="E412" s="76">
        <v>43110</v>
      </c>
      <c r="F412" s="75" t="s">
        <v>310</v>
      </c>
      <c r="G412" s="74" t="s">
        <v>856</v>
      </c>
      <c r="H412" s="74" t="s">
        <v>343</v>
      </c>
      <c r="I412" s="77">
        <v>44652</v>
      </c>
      <c r="J412" s="78">
        <v>2914.21</v>
      </c>
      <c r="K412" s="66"/>
      <c r="L412" s="72">
        <f>COUNTIFS($B$1:B412,B412)</f>
        <v>5</v>
      </c>
      <c r="M412" s="73"/>
    </row>
    <row r="413" spans="1:13" x14ac:dyDescent="0.35">
      <c r="A413" s="74" t="s">
        <v>37</v>
      </c>
      <c r="B413" s="74" t="s">
        <v>98</v>
      </c>
      <c r="C413" s="75" t="s">
        <v>118</v>
      </c>
      <c r="D413" s="76">
        <v>42061</v>
      </c>
      <c r="E413" s="76">
        <v>43110</v>
      </c>
      <c r="F413" s="75" t="s">
        <v>314</v>
      </c>
      <c r="G413" s="74" t="s">
        <v>857</v>
      </c>
      <c r="H413" s="74" t="s">
        <v>343</v>
      </c>
      <c r="I413" s="77">
        <v>44652</v>
      </c>
      <c r="J413" s="78">
        <v>1747.9</v>
      </c>
      <c r="K413" s="66"/>
      <c r="L413" s="72">
        <f>COUNTIFS($B$1:B413,B413)</f>
        <v>6</v>
      </c>
      <c r="M413" s="73"/>
    </row>
    <row r="414" spans="1:13" x14ac:dyDescent="0.35">
      <c r="A414" s="74" t="s">
        <v>37</v>
      </c>
      <c r="B414" s="74" t="s">
        <v>98</v>
      </c>
      <c r="C414" s="75" t="s">
        <v>858</v>
      </c>
      <c r="D414" s="76">
        <v>42061</v>
      </c>
      <c r="E414" s="76">
        <v>43110</v>
      </c>
      <c r="F414" s="75" t="s">
        <v>314</v>
      </c>
      <c r="G414" s="74" t="s">
        <v>859</v>
      </c>
      <c r="H414" s="74" t="s">
        <v>305</v>
      </c>
      <c r="I414" s="77">
        <v>45016</v>
      </c>
      <c r="J414" s="78">
        <v>226.67</v>
      </c>
      <c r="K414" s="66"/>
      <c r="L414" s="72">
        <f>COUNTIFS($B$1:B414,B414)</f>
        <v>7</v>
      </c>
      <c r="M414" s="73"/>
    </row>
    <row r="415" spans="1:13" x14ac:dyDescent="0.35">
      <c r="A415" s="74" t="s">
        <v>37</v>
      </c>
      <c r="B415" s="74" t="s">
        <v>98</v>
      </c>
      <c r="C415" s="75" t="s">
        <v>118</v>
      </c>
      <c r="D415" s="76">
        <v>42061</v>
      </c>
      <c r="E415" s="76">
        <v>43110</v>
      </c>
      <c r="F415" s="75" t="s">
        <v>314</v>
      </c>
      <c r="G415" s="74" t="s">
        <v>860</v>
      </c>
      <c r="H415" s="74" t="s">
        <v>305</v>
      </c>
      <c r="I415" s="77">
        <v>44839</v>
      </c>
      <c r="J415" s="78">
        <v>5893.36</v>
      </c>
      <c r="K415" s="66"/>
      <c r="L415" s="72">
        <f>COUNTIFS($B$1:B415,B415)</f>
        <v>8</v>
      </c>
      <c r="M415" s="73"/>
    </row>
    <row r="416" spans="1:13" x14ac:dyDescent="0.35">
      <c r="A416" s="74" t="s">
        <v>37</v>
      </c>
      <c r="B416" s="74" t="s">
        <v>98</v>
      </c>
      <c r="C416" s="75" t="s">
        <v>858</v>
      </c>
      <c r="D416" s="76">
        <v>42061</v>
      </c>
      <c r="E416" s="76">
        <v>43110</v>
      </c>
      <c r="F416" s="75" t="s">
        <v>314</v>
      </c>
      <c r="G416" s="74" t="s">
        <v>861</v>
      </c>
      <c r="H416" s="74" t="s">
        <v>305</v>
      </c>
      <c r="I416" s="77">
        <v>45016</v>
      </c>
      <c r="J416" s="78">
        <v>943.8</v>
      </c>
      <c r="K416" s="66"/>
      <c r="L416" s="72">
        <f>COUNTIFS($B$1:B416,B416)</f>
        <v>9</v>
      </c>
      <c r="M416" s="73"/>
    </row>
    <row r="417" spans="1:13" x14ac:dyDescent="0.35">
      <c r="A417" s="74" t="s">
        <v>37</v>
      </c>
      <c r="B417" s="74" t="s">
        <v>98</v>
      </c>
      <c r="C417" s="75" t="s">
        <v>858</v>
      </c>
      <c r="D417" s="76">
        <v>42061</v>
      </c>
      <c r="E417" s="76">
        <v>43110</v>
      </c>
      <c r="F417" s="75" t="s">
        <v>314</v>
      </c>
      <c r="G417" s="74" t="s">
        <v>213</v>
      </c>
      <c r="H417" s="74" t="s">
        <v>305</v>
      </c>
      <c r="I417" s="77">
        <v>45016</v>
      </c>
      <c r="J417" s="78">
        <v>1631.56</v>
      </c>
      <c r="K417" s="66"/>
      <c r="L417" s="72">
        <f>COUNTIFS($B$1:B417,B417)</f>
        <v>10</v>
      </c>
      <c r="M417" s="73"/>
    </row>
    <row r="418" spans="1:13" x14ac:dyDescent="0.35">
      <c r="A418" s="74" t="s">
        <v>37</v>
      </c>
      <c r="B418" s="74" t="s">
        <v>98</v>
      </c>
      <c r="C418" s="75" t="s">
        <v>858</v>
      </c>
      <c r="D418" s="76">
        <v>42061</v>
      </c>
      <c r="E418" s="76">
        <v>43110</v>
      </c>
      <c r="F418" s="75" t="s">
        <v>314</v>
      </c>
      <c r="G418" s="74" t="s">
        <v>862</v>
      </c>
      <c r="H418" s="74" t="s">
        <v>305</v>
      </c>
      <c r="I418" s="77">
        <v>45016</v>
      </c>
      <c r="J418" s="78">
        <v>1300.32</v>
      </c>
      <c r="K418" s="66"/>
      <c r="L418" s="72">
        <f>COUNTIFS($B$1:B418,B418)</f>
        <v>11</v>
      </c>
      <c r="M418" s="73"/>
    </row>
    <row r="419" spans="1:13" x14ac:dyDescent="0.35">
      <c r="A419" s="74" t="s">
        <v>37</v>
      </c>
      <c r="B419" s="74" t="s">
        <v>98</v>
      </c>
      <c r="C419" s="75" t="s">
        <v>858</v>
      </c>
      <c r="D419" s="76">
        <v>42061</v>
      </c>
      <c r="E419" s="76">
        <v>43110</v>
      </c>
      <c r="F419" s="75" t="s">
        <v>314</v>
      </c>
      <c r="G419" s="74" t="s">
        <v>214</v>
      </c>
      <c r="H419" s="74" t="s">
        <v>305</v>
      </c>
      <c r="I419" s="77">
        <v>45016</v>
      </c>
      <c r="J419" s="78">
        <v>1033.77</v>
      </c>
      <c r="K419" s="66"/>
      <c r="L419" s="72">
        <f>COUNTIFS($B$1:B419,B419)</f>
        <v>12</v>
      </c>
      <c r="M419" s="73"/>
    </row>
    <row r="420" spans="1:13" x14ac:dyDescent="0.35">
      <c r="A420" s="74" t="s">
        <v>37</v>
      </c>
      <c r="B420" s="74" t="s">
        <v>98</v>
      </c>
      <c r="C420" s="75" t="s">
        <v>858</v>
      </c>
      <c r="D420" s="76">
        <v>42061</v>
      </c>
      <c r="E420" s="76">
        <v>43110</v>
      </c>
      <c r="F420" s="75" t="s">
        <v>314</v>
      </c>
      <c r="G420" s="74" t="s">
        <v>210</v>
      </c>
      <c r="H420" s="74" t="s">
        <v>305</v>
      </c>
      <c r="I420" s="77">
        <v>45016</v>
      </c>
      <c r="J420" s="78">
        <v>906.18</v>
      </c>
      <c r="K420" s="66"/>
      <c r="L420" s="72">
        <f>COUNTIFS($B$1:B420,B420)</f>
        <v>13</v>
      </c>
      <c r="M420" s="73"/>
    </row>
    <row r="421" spans="1:13" x14ac:dyDescent="0.35">
      <c r="A421" s="74" t="s">
        <v>37</v>
      </c>
      <c r="B421" s="74" t="s">
        <v>98</v>
      </c>
      <c r="C421" s="75" t="s">
        <v>858</v>
      </c>
      <c r="D421" s="76">
        <v>42061</v>
      </c>
      <c r="E421" s="76">
        <v>43110</v>
      </c>
      <c r="F421" s="75" t="s">
        <v>314</v>
      </c>
      <c r="G421" s="74" t="s">
        <v>215</v>
      </c>
      <c r="H421" s="74" t="s">
        <v>305</v>
      </c>
      <c r="I421" s="77">
        <v>45016</v>
      </c>
      <c r="J421" s="78">
        <v>1102.1500000000001</v>
      </c>
      <c r="K421" s="66"/>
      <c r="L421" s="72">
        <f>COUNTIFS($B$1:B421,B421)</f>
        <v>14</v>
      </c>
      <c r="M421" s="73"/>
    </row>
    <row r="422" spans="1:13" x14ac:dyDescent="0.35">
      <c r="A422" s="74" t="s">
        <v>37</v>
      </c>
      <c r="B422" s="74" t="s">
        <v>98</v>
      </c>
      <c r="C422" s="75" t="s">
        <v>858</v>
      </c>
      <c r="D422" s="76">
        <v>42061</v>
      </c>
      <c r="E422" s="76">
        <v>43110</v>
      </c>
      <c r="F422" s="75" t="s">
        <v>314</v>
      </c>
      <c r="G422" s="74" t="s">
        <v>211</v>
      </c>
      <c r="H422" s="74" t="s">
        <v>305</v>
      </c>
      <c r="I422" s="77">
        <v>45016</v>
      </c>
      <c r="J422" s="78">
        <v>1045.4100000000001</v>
      </c>
      <c r="K422" s="66"/>
      <c r="L422" s="72">
        <f>COUNTIFS($B$1:B422,B422)</f>
        <v>15</v>
      </c>
      <c r="M422" s="73"/>
    </row>
    <row r="423" spans="1:13" x14ac:dyDescent="0.35">
      <c r="A423" s="74" t="s">
        <v>37</v>
      </c>
      <c r="B423" s="74" t="s">
        <v>98</v>
      </c>
      <c r="C423" s="75" t="s">
        <v>858</v>
      </c>
      <c r="D423" s="76">
        <v>42061</v>
      </c>
      <c r="E423" s="76">
        <v>43110</v>
      </c>
      <c r="F423" s="75" t="s">
        <v>314</v>
      </c>
      <c r="G423" s="74" t="s">
        <v>857</v>
      </c>
      <c r="H423" s="74" t="s">
        <v>305</v>
      </c>
      <c r="I423" s="77">
        <v>45016</v>
      </c>
      <c r="J423" s="78">
        <v>1747.9</v>
      </c>
      <c r="K423" s="66"/>
      <c r="L423" s="72">
        <f>COUNTIFS($B$1:B423,B423)</f>
        <v>16</v>
      </c>
      <c r="M423" s="73"/>
    </row>
    <row r="424" spans="1:13" x14ac:dyDescent="0.35">
      <c r="A424" s="74" t="s">
        <v>37</v>
      </c>
      <c r="B424" s="74" t="s">
        <v>98</v>
      </c>
      <c r="C424" s="75" t="s">
        <v>858</v>
      </c>
      <c r="D424" s="76">
        <v>42061</v>
      </c>
      <c r="E424" s="76">
        <v>43110</v>
      </c>
      <c r="F424" s="75" t="s">
        <v>314</v>
      </c>
      <c r="G424" s="74" t="s">
        <v>863</v>
      </c>
      <c r="H424" s="74" t="s">
        <v>305</v>
      </c>
      <c r="I424" s="77">
        <v>45016</v>
      </c>
      <c r="J424" s="78">
        <v>234.57</v>
      </c>
      <c r="K424" s="66"/>
      <c r="L424" s="72">
        <f>COUNTIFS($B$1:B424,B424)</f>
        <v>17</v>
      </c>
      <c r="M424" s="73"/>
    </row>
    <row r="425" spans="1:13" x14ac:dyDescent="0.35">
      <c r="A425" s="74" t="s">
        <v>37</v>
      </c>
      <c r="B425" s="74" t="s">
        <v>864</v>
      </c>
      <c r="C425" s="75" t="s">
        <v>865</v>
      </c>
      <c r="D425" s="76">
        <v>43312</v>
      </c>
      <c r="E425" s="76">
        <v>43546</v>
      </c>
      <c r="F425" s="75" t="s">
        <v>303</v>
      </c>
      <c r="G425" s="74" t="s">
        <v>866</v>
      </c>
      <c r="H425" s="74" t="s">
        <v>305</v>
      </c>
      <c r="I425" s="77">
        <v>45016</v>
      </c>
      <c r="J425" s="78">
        <v>54712.82</v>
      </c>
      <c r="K425" s="66"/>
      <c r="L425" s="72">
        <f>COUNTIFS($B$1:B425,B425)</f>
        <v>1</v>
      </c>
      <c r="M425" s="73"/>
    </row>
    <row r="426" spans="1:13" x14ac:dyDescent="0.35">
      <c r="A426" s="74" t="s">
        <v>37</v>
      </c>
      <c r="B426" s="74" t="s">
        <v>864</v>
      </c>
      <c r="C426" s="75" t="s">
        <v>865</v>
      </c>
      <c r="D426" s="76">
        <v>43312</v>
      </c>
      <c r="E426" s="76">
        <v>43546</v>
      </c>
      <c r="F426" s="75" t="s">
        <v>303</v>
      </c>
      <c r="G426" s="74" t="s">
        <v>866</v>
      </c>
      <c r="H426" s="74" t="s">
        <v>305</v>
      </c>
      <c r="I426" s="77">
        <v>44998</v>
      </c>
      <c r="J426" s="78">
        <v>8214.26</v>
      </c>
      <c r="K426" s="66"/>
      <c r="L426" s="72">
        <f>COUNTIFS($B$1:B426,B426)</f>
        <v>2</v>
      </c>
      <c r="M426" s="73"/>
    </row>
    <row r="427" spans="1:13" x14ac:dyDescent="0.35">
      <c r="A427" s="74" t="s">
        <v>37</v>
      </c>
      <c r="B427" s="74" t="s">
        <v>99</v>
      </c>
      <c r="C427" s="75" t="s">
        <v>119</v>
      </c>
      <c r="D427" s="76">
        <v>43942</v>
      </c>
      <c r="E427" s="76">
        <v>44186</v>
      </c>
      <c r="F427" s="75" t="s">
        <v>314</v>
      </c>
      <c r="G427" s="74" t="s">
        <v>107</v>
      </c>
      <c r="H427" s="74" t="s">
        <v>305</v>
      </c>
      <c r="I427" s="77">
        <v>45016</v>
      </c>
      <c r="J427" s="78">
        <v>2934</v>
      </c>
      <c r="K427" s="66"/>
      <c r="L427" s="72">
        <f>COUNTIFS($B$1:B427,B427)</f>
        <v>1</v>
      </c>
      <c r="M427" s="73"/>
    </row>
    <row r="428" spans="1:13" x14ac:dyDescent="0.35">
      <c r="A428" s="74" t="s">
        <v>37</v>
      </c>
      <c r="B428" s="74" t="s">
        <v>99</v>
      </c>
      <c r="C428" s="75" t="s">
        <v>119</v>
      </c>
      <c r="D428" s="76">
        <v>43942</v>
      </c>
      <c r="E428" s="76">
        <v>44186</v>
      </c>
      <c r="F428" s="75" t="s">
        <v>314</v>
      </c>
      <c r="G428" s="74" t="s">
        <v>867</v>
      </c>
      <c r="H428" s="74" t="s">
        <v>305</v>
      </c>
      <c r="I428" s="77">
        <v>44826</v>
      </c>
      <c r="J428" s="78">
        <v>698</v>
      </c>
      <c r="K428" s="66"/>
      <c r="L428" s="72">
        <f>COUNTIFS($B$1:B428,B428)</f>
        <v>2</v>
      </c>
      <c r="M428" s="73"/>
    </row>
    <row r="429" spans="1:13" x14ac:dyDescent="0.35">
      <c r="A429" s="74" t="s">
        <v>42</v>
      </c>
      <c r="B429" s="74" t="s">
        <v>868</v>
      </c>
      <c r="C429" s="75" t="s">
        <v>869</v>
      </c>
      <c r="D429" s="76">
        <v>39266</v>
      </c>
      <c r="E429" s="76">
        <v>39514</v>
      </c>
      <c r="F429" s="75" t="s">
        <v>310</v>
      </c>
      <c r="G429" s="74" t="s">
        <v>870</v>
      </c>
      <c r="H429" s="74" t="s">
        <v>305</v>
      </c>
      <c r="I429" s="77">
        <v>45016</v>
      </c>
      <c r="J429" s="78">
        <v>9500</v>
      </c>
      <c r="K429" s="66"/>
      <c r="L429" s="72">
        <f>COUNTIFS($B$1:B429,B429)</f>
        <v>1</v>
      </c>
      <c r="M429" s="73"/>
    </row>
    <row r="430" spans="1:13" x14ac:dyDescent="0.35">
      <c r="A430" s="74" t="s">
        <v>42</v>
      </c>
      <c r="B430" s="74" t="s">
        <v>868</v>
      </c>
      <c r="C430" s="75" t="s">
        <v>869</v>
      </c>
      <c r="D430" s="76">
        <v>39266</v>
      </c>
      <c r="E430" s="76">
        <v>39514</v>
      </c>
      <c r="F430" s="75" t="s">
        <v>310</v>
      </c>
      <c r="G430" s="74" t="s">
        <v>871</v>
      </c>
      <c r="H430" s="74" t="s">
        <v>305</v>
      </c>
      <c r="I430" s="77">
        <v>45016</v>
      </c>
      <c r="J430" s="78">
        <v>7808.55</v>
      </c>
      <c r="K430" s="66"/>
      <c r="L430" s="72">
        <f>COUNTIFS($B$1:B430,B430)</f>
        <v>2</v>
      </c>
      <c r="M430" s="73"/>
    </row>
    <row r="431" spans="1:13" x14ac:dyDescent="0.35">
      <c r="A431" s="74" t="s">
        <v>42</v>
      </c>
      <c r="B431" s="74" t="s">
        <v>182</v>
      </c>
      <c r="C431" s="75" t="s">
        <v>262</v>
      </c>
      <c r="D431" s="76">
        <v>39595</v>
      </c>
      <c r="E431" s="76">
        <v>39951</v>
      </c>
      <c r="F431" s="75" t="s">
        <v>314</v>
      </c>
      <c r="G431" s="74" t="s">
        <v>872</v>
      </c>
      <c r="H431" s="74" t="s">
        <v>305</v>
      </c>
      <c r="I431" s="77">
        <v>45016</v>
      </c>
      <c r="J431" s="78">
        <v>19961.2</v>
      </c>
      <c r="K431" s="66"/>
      <c r="L431" s="72">
        <f>COUNTIFS($B$1:B431,B431)</f>
        <v>1</v>
      </c>
      <c r="M431" s="73"/>
    </row>
    <row r="432" spans="1:13" x14ac:dyDescent="0.35">
      <c r="A432" s="74" t="s">
        <v>42</v>
      </c>
      <c r="B432" s="74" t="s">
        <v>873</v>
      </c>
      <c r="C432" s="75" t="s">
        <v>874</v>
      </c>
      <c r="D432" s="76">
        <v>39806</v>
      </c>
      <c r="E432" s="76">
        <v>40599</v>
      </c>
      <c r="F432" s="75" t="s">
        <v>314</v>
      </c>
      <c r="G432" s="74" t="s">
        <v>875</v>
      </c>
      <c r="H432" s="74" t="s">
        <v>305</v>
      </c>
      <c r="I432" s="77">
        <v>45016</v>
      </c>
      <c r="J432" s="78">
        <v>4988.47</v>
      </c>
      <c r="K432" s="66"/>
      <c r="L432" s="72">
        <f>COUNTIFS($B$1:B432,B432)</f>
        <v>1</v>
      </c>
      <c r="M432" s="73"/>
    </row>
    <row r="433" spans="1:13" x14ac:dyDescent="0.35">
      <c r="A433" s="74" t="s">
        <v>42</v>
      </c>
      <c r="B433" s="74" t="s">
        <v>876</v>
      </c>
      <c r="C433" s="75" t="s">
        <v>877</v>
      </c>
      <c r="D433" s="76">
        <v>38045</v>
      </c>
      <c r="E433" s="76">
        <v>41130</v>
      </c>
      <c r="F433" s="75" t="s">
        <v>314</v>
      </c>
      <c r="G433" s="74" t="s">
        <v>878</v>
      </c>
      <c r="H433" s="74" t="s">
        <v>305</v>
      </c>
      <c r="I433" s="77">
        <v>45016</v>
      </c>
      <c r="J433" s="78">
        <v>1007.3</v>
      </c>
      <c r="K433" s="66"/>
      <c r="L433" s="72">
        <f>COUNTIFS($B$1:B433,B433)</f>
        <v>1</v>
      </c>
      <c r="M433" s="73"/>
    </row>
    <row r="434" spans="1:13" x14ac:dyDescent="0.35">
      <c r="A434" s="74" t="s">
        <v>42</v>
      </c>
      <c r="B434" s="74" t="s">
        <v>879</v>
      </c>
      <c r="C434" s="75" t="s">
        <v>880</v>
      </c>
      <c r="D434" s="76">
        <v>40984</v>
      </c>
      <c r="E434" s="76">
        <v>41242</v>
      </c>
      <c r="F434" s="75" t="s">
        <v>314</v>
      </c>
      <c r="G434" s="74" t="s">
        <v>881</v>
      </c>
      <c r="H434" s="74" t="s">
        <v>305</v>
      </c>
      <c r="I434" s="77">
        <v>45016</v>
      </c>
      <c r="J434" s="78">
        <v>1735.07</v>
      </c>
      <c r="K434" s="66"/>
      <c r="L434" s="72">
        <f>COUNTIFS($B$1:B434,B434)</f>
        <v>1</v>
      </c>
      <c r="M434" s="73"/>
    </row>
    <row r="435" spans="1:13" x14ac:dyDescent="0.35">
      <c r="A435" s="74" t="s">
        <v>42</v>
      </c>
      <c r="B435" s="74" t="s">
        <v>882</v>
      </c>
      <c r="C435" s="75" t="s">
        <v>883</v>
      </c>
      <c r="D435" s="76">
        <v>41198</v>
      </c>
      <c r="E435" s="76">
        <v>41381</v>
      </c>
      <c r="F435" s="75" t="s">
        <v>314</v>
      </c>
      <c r="G435" s="74" t="s">
        <v>884</v>
      </c>
      <c r="H435" s="74" t="s">
        <v>305</v>
      </c>
      <c r="I435" s="77">
        <v>45016</v>
      </c>
      <c r="J435" s="78">
        <v>872.59</v>
      </c>
      <c r="K435" s="66"/>
      <c r="L435" s="72">
        <f>COUNTIFS($B$1:B435,B435)</f>
        <v>1</v>
      </c>
      <c r="M435" s="73"/>
    </row>
    <row r="436" spans="1:13" x14ac:dyDescent="0.35">
      <c r="A436" s="74" t="s">
        <v>42</v>
      </c>
      <c r="B436" s="74" t="s">
        <v>882</v>
      </c>
      <c r="C436" s="75" t="s">
        <v>883</v>
      </c>
      <c r="D436" s="76">
        <v>41198</v>
      </c>
      <c r="E436" s="76">
        <v>41381</v>
      </c>
      <c r="F436" s="75" t="s">
        <v>314</v>
      </c>
      <c r="G436" s="74" t="s">
        <v>885</v>
      </c>
      <c r="H436" s="74" t="s">
        <v>305</v>
      </c>
      <c r="I436" s="77">
        <v>45016</v>
      </c>
      <c r="J436" s="78">
        <v>616.08000000000004</v>
      </c>
      <c r="K436" s="66"/>
      <c r="L436" s="72">
        <f>COUNTIFS($B$1:B436,B436)</f>
        <v>2</v>
      </c>
      <c r="M436" s="73"/>
    </row>
    <row r="437" spans="1:13" x14ac:dyDescent="0.35">
      <c r="A437" s="74" t="s">
        <v>42</v>
      </c>
      <c r="B437" s="74" t="s">
        <v>886</v>
      </c>
      <c r="C437" s="75" t="s">
        <v>887</v>
      </c>
      <c r="D437" s="76">
        <v>41442</v>
      </c>
      <c r="E437" s="76">
        <v>41908</v>
      </c>
      <c r="F437" s="75" t="s">
        <v>314</v>
      </c>
      <c r="G437" s="74" t="s">
        <v>881</v>
      </c>
      <c r="H437" s="74" t="s">
        <v>305</v>
      </c>
      <c r="I437" s="77">
        <v>45016</v>
      </c>
      <c r="J437" s="78">
        <v>1583.65</v>
      </c>
      <c r="K437" s="66"/>
      <c r="L437" s="72">
        <f>COUNTIFS($B$1:B437,B437)</f>
        <v>1</v>
      </c>
      <c r="M437" s="73"/>
    </row>
    <row r="438" spans="1:13" x14ac:dyDescent="0.35">
      <c r="A438" s="74" t="s">
        <v>42</v>
      </c>
      <c r="B438" s="74" t="s">
        <v>69</v>
      </c>
      <c r="C438" s="75" t="s">
        <v>83</v>
      </c>
      <c r="D438" s="76">
        <v>41330</v>
      </c>
      <c r="E438" s="76">
        <v>41886</v>
      </c>
      <c r="F438" s="75" t="s">
        <v>314</v>
      </c>
      <c r="G438" s="74" t="s">
        <v>888</v>
      </c>
      <c r="H438" s="74" t="s">
        <v>305</v>
      </c>
      <c r="I438" s="77">
        <v>45016</v>
      </c>
      <c r="J438" s="78">
        <v>4171.7700000000004</v>
      </c>
      <c r="K438" s="66"/>
      <c r="L438" s="72">
        <f>COUNTIFS($B$1:B438,B438)</f>
        <v>1</v>
      </c>
      <c r="M438" s="73"/>
    </row>
    <row r="439" spans="1:13" x14ac:dyDescent="0.35">
      <c r="A439" s="74" t="s">
        <v>42</v>
      </c>
      <c r="B439" s="74" t="s">
        <v>69</v>
      </c>
      <c r="C439" s="75" t="s">
        <v>83</v>
      </c>
      <c r="D439" s="76">
        <v>41330</v>
      </c>
      <c r="E439" s="76">
        <v>41886</v>
      </c>
      <c r="F439" s="75" t="s">
        <v>314</v>
      </c>
      <c r="G439" s="74" t="s">
        <v>889</v>
      </c>
      <c r="H439" s="74" t="s">
        <v>305</v>
      </c>
      <c r="I439" s="77">
        <v>45016</v>
      </c>
      <c r="J439" s="78">
        <v>4958.3599999999997</v>
      </c>
      <c r="K439" s="66"/>
      <c r="L439" s="72">
        <f>COUNTIFS($B$1:B439,B439)</f>
        <v>2</v>
      </c>
      <c r="M439" s="73"/>
    </row>
    <row r="440" spans="1:13" x14ac:dyDescent="0.35">
      <c r="A440" s="74" t="s">
        <v>42</v>
      </c>
      <c r="B440" s="74" t="s">
        <v>69</v>
      </c>
      <c r="C440" s="75" t="s">
        <v>83</v>
      </c>
      <c r="D440" s="76">
        <v>41330</v>
      </c>
      <c r="E440" s="76">
        <v>41886</v>
      </c>
      <c r="F440" s="75" t="s">
        <v>314</v>
      </c>
      <c r="G440" s="74" t="s">
        <v>890</v>
      </c>
      <c r="H440" s="74" t="s">
        <v>305</v>
      </c>
      <c r="I440" s="77">
        <v>45016</v>
      </c>
      <c r="J440" s="78">
        <v>1386.5</v>
      </c>
      <c r="K440" s="66"/>
      <c r="L440" s="72">
        <f>COUNTIFS($B$1:B440,B440)</f>
        <v>3</v>
      </c>
      <c r="M440" s="73"/>
    </row>
    <row r="441" spans="1:13" x14ac:dyDescent="0.35">
      <c r="A441" s="74" t="s">
        <v>42</v>
      </c>
      <c r="B441" s="74" t="s">
        <v>69</v>
      </c>
      <c r="C441" s="75" t="s">
        <v>83</v>
      </c>
      <c r="D441" s="76">
        <v>41330</v>
      </c>
      <c r="E441" s="76">
        <v>41886</v>
      </c>
      <c r="F441" s="75" t="s">
        <v>314</v>
      </c>
      <c r="G441" s="74" t="s">
        <v>891</v>
      </c>
      <c r="H441" s="74" t="s">
        <v>305</v>
      </c>
      <c r="I441" s="77">
        <v>45016</v>
      </c>
      <c r="J441" s="78">
        <v>1371.15</v>
      </c>
      <c r="K441" s="66"/>
      <c r="L441" s="72">
        <f>COUNTIFS($B$1:B441,B441)</f>
        <v>4</v>
      </c>
      <c r="M441" s="73"/>
    </row>
    <row r="442" spans="1:13" x14ac:dyDescent="0.35">
      <c r="A442" s="74" t="s">
        <v>42</v>
      </c>
      <c r="B442" s="74" t="s">
        <v>183</v>
      </c>
      <c r="C442" s="75" t="s">
        <v>263</v>
      </c>
      <c r="D442" s="76">
        <v>41470</v>
      </c>
      <c r="E442" s="76">
        <v>41957</v>
      </c>
      <c r="F442" s="75" t="s">
        <v>303</v>
      </c>
      <c r="G442" s="74" t="s">
        <v>892</v>
      </c>
      <c r="H442" s="74" t="s">
        <v>343</v>
      </c>
      <c r="I442" s="77">
        <v>44869</v>
      </c>
      <c r="J442" s="78">
        <v>14149.38</v>
      </c>
      <c r="K442" s="66"/>
      <c r="L442" s="72">
        <f>COUNTIFS($B$1:B442,B442)</f>
        <v>1</v>
      </c>
      <c r="M442" s="73"/>
    </row>
    <row r="443" spans="1:13" x14ac:dyDescent="0.35">
      <c r="A443" s="74" t="s">
        <v>42</v>
      </c>
      <c r="B443" s="74" t="s">
        <v>183</v>
      </c>
      <c r="C443" s="75" t="s">
        <v>263</v>
      </c>
      <c r="D443" s="76">
        <v>41470</v>
      </c>
      <c r="E443" s="76">
        <v>41957</v>
      </c>
      <c r="F443" s="75" t="s">
        <v>314</v>
      </c>
      <c r="G443" s="74" t="s">
        <v>872</v>
      </c>
      <c r="H443" s="74" t="s">
        <v>305</v>
      </c>
      <c r="I443" s="77">
        <v>45016</v>
      </c>
      <c r="J443" s="78">
        <v>838.69</v>
      </c>
      <c r="K443" s="66"/>
      <c r="L443" s="72">
        <f>COUNTIFS($B$1:B443,B443)</f>
        <v>2</v>
      </c>
      <c r="M443" s="73"/>
    </row>
    <row r="444" spans="1:13" x14ac:dyDescent="0.35">
      <c r="A444" s="74" t="s">
        <v>42</v>
      </c>
      <c r="B444" s="74" t="s">
        <v>71</v>
      </c>
      <c r="C444" s="75" t="s">
        <v>84</v>
      </c>
      <c r="D444" s="76">
        <v>41278</v>
      </c>
      <c r="E444" s="76">
        <v>42164</v>
      </c>
      <c r="F444" s="75" t="s">
        <v>314</v>
      </c>
      <c r="G444" s="74" t="s">
        <v>893</v>
      </c>
      <c r="H444" s="74" t="s">
        <v>305</v>
      </c>
      <c r="I444" s="77">
        <v>45016</v>
      </c>
      <c r="J444" s="78">
        <v>1779.87</v>
      </c>
      <c r="K444" s="66"/>
      <c r="L444" s="72">
        <f>COUNTIFS($B$1:B444,B444)</f>
        <v>1</v>
      </c>
      <c r="M444" s="73"/>
    </row>
    <row r="445" spans="1:13" x14ac:dyDescent="0.35">
      <c r="A445" s="74" t="s">
        <v>42</v>
      </c>
      <c r="B445" s="74" t="s">
        <v>70</v>
      </c>
      <c r="C445" s="75" t="s">
        <v>894</v>
      </c>
      <c r="D445" s="76">
        <v>41505</v>
      </c>
      <c r="E445" s="76">
        <v>42012</v>
      </c>
      <c r="F445" s="75" t="s">
        <v>400</v>
      </c>
      <c r="G445" s="74" t="s">
        <v>895</v>
      </c>
      <c r="H445" s="74" t="s">
        <v>305</v>
      </c>
      <c r="I445" s="77">
        <v>45016</v>
      </c>
      <c r="J445" s="78">
        <v>9746</v>
      </c>
      <c r="K445" s="66"/>
      <c r="L445" s="72">
        <f>COUNTIFS($B$1:B445,B445)</f>
        <v>1</v>
      </c>
      <c r="M445" s="73"/>
    </row>
    <row r="446" spans="1:13" x14ac:dyDescent="0.35">
      <c r="A446" s="74" t="s">
        <v>42</v>
      </c>
      <c r="B446" s="74" t="s">
        <v>896</v>
      </c>
      <c r="C446" s="75" t="s">
        <v>897</v>
      </c>
      <c r="D446" s="76">
        <v>41606</v>
      </c>
      <c r="E446" s="76">
        <v>41940</v>
      </c>
      <c r="F446" s="75" t="s">
        <v>314</v>
      </c>
      <c r="G446" s="74" t="s">
        <v>881</v>
      </c>
      <c r="H446" s="74" t="s">
        <v>305</v>
      </c>
      <c r="I446" s="77">
        <v>45016</v>
      </c>
      <c r="J446" s="78">
        <v>175.83</v>
      </c>
      <c r="K446" s="66"/>
      <c r="L446" s="72">
        <f>COUNTIFS($B$1:B446,B446)</f>
        <v>1</v>
      </c>
      <c r="M446" s="73"/>
    </row>
    <row r="447" spans="1:13" x14ac:dyDescent="0.35">
      <c r="A447" s="74" t="s">
        <v>42</v>
      </c>
      <c r="B447" s="74" t="s">
        <v>898</v>
      </c>
      <c r="C447" s="75" t="s">
        <v>899</v>
      </c>
      <c r="D447" s="76">
        <v>43550</v>
      </c>
      <c r="E447" s="76">
        <v>42276</v>
      </c>
      <c r="F447" s="75" t="s">
        <v>400</v>
      </c>
      <c r="G447" s="74" t="s">
        <v>900</v>
      </c>
      <c r="H447" s="74" t="s">
        <v>305</v>
      </c>
      <c r="I447" s="77">
        <v>44655</v>
      </c>
      <c r="J447" s="78">
        <v>6895.07</v>
      </c>
      <c r="K447" s="66"/>
      <c r="L447" s="72">
        <f>COUNTIFS($B$1:B447,B447)</f>
        <v>1</v>
      </c>
      <c r="M447" s="73"/>
    </row>
    <row r="448" spans="1:13" x14ac:dyDescent="0.35">
      <c r="A448" s="74" t="s">
        <v>42</v>
      </c>
      <c r="B448" s="74" t="s">
        <v>898</v>
      </c>
      <c r="C448" s="75" t="s">
        <v>899</v>
      </c>
      <c r="D448" s="76">
        <v>43550</v>
      </c>
      <c r="E448" s="76">
        <v>42276</v>
      </c>
      <c r="F448" s="75" t="s">
        <v>408</v>
      </c>
      <c r="G448" s="74" t="s">
        <v>901</v>
      </c>
      <c r="H448" s="74" t="s">
        <v>305</v>
      </c>
      <c r="I448" s="77">
        <v>44655</v>
      </c>
      <c r="J448" s="78">
        <v>13790.13</v>
      </c>
      <c r="K448" s="66"/>
      <c r="L448" s="72">
        <f>COUNTIFS($B$1:B448,B448)</f>
        <v>2</v>
      </c>
      <c r="M448" s="73"/>
    </row>
    <row r="449" spans="1:13" x14ac:dyDescent="0.35">
      <c r="A449" s="74" t="s">
        <v>42</v>
      </c>
      <c r="B449" s="74" t="s">
        <v>902</v>
      </c>
      <c r="C449" s="75" t="s">
        <v>125</v>
      </c>
      <c r="D449" s="76">
        <v>42307</v>
      </c>
      <c r="E449" s="76">
        <v>42296</v>
      </c>
      <c r="F449" s="75" t="s">
        <v>408</v>
      </c>
      <c r="G449" s="74" t="s">
        <v>903</v>
      </c>
      <c r="H449" s="74" t="s">
        <v>343</v>
      </c>
      <c r="I449" s="77">
        <v>44917</v>
      </c>
      <c r="J449" s="78">
        <v>131087.10999999999</v>
      </c>
      <c r="K449" s="66"/>
      <c r="L449" s="72">
        <f>COUNTIFS($B$1:B449,B449)</f>
        <v>1</v>
      </c>
      <c r="M449" s="73"/>
    </row>
    <row r="450" spans="1:13" x14ac:dyDescent="0.35">
      <c r="A450" s="74" t="s">
        <v>42</v>
      </c>
      <c r="B450" s="74" t="s">
        <v>902</v>
      </c>
      <c r="C450" s="75" t="s">
        <v>125</v>
      </c>
      <c r="D450" s="76">
        <v>42307</v>
      </c>
      <c r="E450" s="76">
        <v>42296</v>
      </c>
      <c r="F450" s="75" t="s">
        <v>408</v>
      </c>
      <c r="G450" s="74" t="s">
        <v>904</v>
      </c>
      <c r="H450" s="74" t="s">
        <v>343</v>
      </c>
      <c r="I450" s="77">
        <v>44917</v>
      </c>
      <c r="J450" s="78">
        <v>131087.10999999999</v>
      </c>
      <c r="K450" s="66"/>
      <c r="L450" s="72">
        <f>COUNTIFS($B$1:B450,B450)</f>
        <v>2</v>
      </c>
      <c r="M450" s="73"/>
    </row>
    <row r="451" spans="1:13" x14ac:dyDescent="0.35">
      <c r="A451" s="74" t="s">
        <v>42</v>
      </c>
      <c r="B451" s="74" t="s">
        <v>153</v>
      </c>
      <c r="C451" s="75" t="s">
        <v>264</v>
      </c>
      <c r="D451" s="76">
        <v>41621</v>
      </c>
      <c r="E451" s="76">
        <v>42339</v>
      </c>
      <c r="F451" s="75" t="s">
        <v>314</v>
      </c>
      <c r="G451" s="74" t="s">
        <v>905</v>
      </c>
      <c r="H451" s="74" t="s">
        <v>305</v>
      </c>
      <c r="I451" s="77">
        <v>45016</v>
      </c>
      <c r="J451" s="78">
        <v>576.46</v>
      </c>
      <c r="K451" s="66"/>
      <c r="L451" s="72">
        <f>COUNTIFS($B$1:B451,B451)</f>
        <v>1</v>
      </c>
      <c r="M451" s="73"/>
    </row>
    <row r="452" spans="1:13" x14ac:dyDescent="0.35">
      <c r="A452" s="74" t="s">
        <v>42</v>
      </c>
      <c r="B452" s="74" t="s">
        <v>153</v>
      </c>
      <c r="C452" s="75" t="s">
        <v>264</v>
      </c>
      <c r="D452" s="76">
        <v>41621</v>
      </c>
      <c r="E452" s="76">
        <v>42339</v>
      </c>
      <c r="F452" s="75" t="s">
        <v>314</v>
      </c>
      <c r="G452" s="74" t="s">
        <v>906</v>
      </c>
      <c r="H452" s="74" t="s">
        <v>305</v>
      </c>
      <c r="I452" s="77">
        <v>45016</v>
      </c>
      <c r="J452" s="78">
        <v>1525.21</v>
      </c>
      <c r="K452" s="66"/>
      <c r="L452" s="72">
        <f>COUNTIFS($B$1:B452,B452)</f>
        <v>2</v>
      </c>
      <c r="M452" s="73"/>
    </row>
    <row r="453" spans="1:13" x14ac:dyDescent="0.35">
      <c r="A453" s="74" t="s">
        <v>42</v>
      </c>
      <c r="B453" s="74" t="s">
        <v>153</v>
      </c>
      <c r="C453" s="75" t="s">
        <v>264</v>
      </c>
      <c r="D453" s="76">
        <v>41621</v>
      </c>
      <c r="E453" s="76">
        <v>42339</v>
      </c>
      <c r="F453" s="75" t="s">
        <v>314</v>
      </c>
      <c r="G453" s="74" t="s">
        <v>217</v>
      </c>
      <c r="H453" s="74" t="s">
        <v>305</v>
      </c>
      <c r="I453" s="77">
        <v>44839</v>
      </c>
      <c r="J453" s="78">
        <v>2418.5300000000002</v>
      </c>
      <c r="K453" s="66"/>
      <c r="L453" s="72">
        <f>COUNTIFS($B$1:B453,B453)</f>
        <v>3</v>
      </c>
      <c r="M453" s="73"/>
    </row>
    <row r="454" spans="1:13" x14ac:dyDescent="0.35">
      <c r="A454" s="74" t="s">
        <v>42</v>
      </c>
      <c r="B454" s="74" t="s">
        <v>153</v>
      </c>
      <c r="C454" s="75" t="s">
        <v>264</v>
      </c>
      <c r="D454" s="76">
        <v>41621</v>
      </c>
      <c r="E454" s="76">
        <v>42339</v>
      </c>
      <c r="F454" s="75" t="s">
        <v>314</v>
      </c>
      <c r="G454" s="74" t="s">
        <v>218</v>
      </c>
      <c r="H454" s="74" t="s">
        <v>305</v>
      </c>
      <c r="I454" s="77">
        <v>44839</v>
      </c>
      <c r="J454" s="78">
        <v>2385.69</v>
      </c>
      <c r="K454" s="66"/>
      <c r="L454" s="72">
        <f>COUNTIFS($B$1:B454,B454)</f>
        <v>4</v>
      </c>
      <c r="M454" s="73"/>
    </row>
    <row r="455" spans="1:13" x14ac:dyDescent="0.35">
      <c r="A455" s="74" t="s">
        <v>42</v>
      </c>
      <c r="B455" s="74" t="s">
        <v>100</v>
      </c>
      <c r="C455" s="75" t="s">
        <v>120</v>
      </c>
      <c r="D455" s="76">
        <v>41752</v>
      </c>
      <c r="E455" s="76">
        <v>42068</v>
      </c>
      <c r="F455" s="75" t="s">
        <v>314</v>
      </c>
      <c r="G455" s="74" t="s">
        <v>872</v>
      </c>
      <c r="H455" s="74" t="s">
        <v>305</v>
      </c>
      <c r="I455" s="77">
        <v>45016</v>
      </c>
      <c r="J455" s="78">
        <v>118.16</v>
      </c>
      <c r="K455" s="66"/>
      <c r="L455" s="72">
        <f>COUNTIFS($B$1:B455,B455)</f>
        <v>1</v>
      </c>
      <c r="M455" s="73"/>
    </row>
    <row r="456" spans="1:13" x14ac:dyDescent="0.35">
      <c r="A456" s="74" t="s">
        <v>42</v>
      </c>
      <c r="B456" s="74" t="s">
        <v>907</v>
      </c>
      <c r="C456" s="75" t="s">
        <v>908</v>
      </c>
      <c r="D456" s="76">
        <v>41828</v>
      </c>
      <c r="E456" s="76">
        <v>42053</v>
      </c>
      <c r="F456" s="75" t="s">
        <v>314</v>
      </c>
      <c r="G456" s="74" t="s">
        <v>909</v>
      </c>
      <c r="H456" s="74" t="s">
        <v>305</v>
      </c>
      <c r="I456" s="77">
        <v>44839</v>
      </c>
      <c r="J456" s="78">
        <v>110.29</v>
      </c>
      <c r="K456" s="66"/>
      <c r="L456" s="72">
        <f>COUNTIFS($B$1:B456,B456)</f>
        <v>1</v>
      </c>
      <c r="M456" s="73"/>
    </row>
    <row r="457" spans="1:13" x14ac:dyDescent="0.35">
      <c r="A457" s="74" t="s">
        <v>42</v>
      </c>
      <c r="B457" s="74" t="s">
        <v>101</v>
      </c>
      <c r="C457" s="75" t="s">
        <v>121</v>
      </c>
      <c r="D457" s="76">
        <v>41866</v>
      </c>
      <c r="E457" s="76">
        <v>42768</v>
      </c>
      <c r="F457" s="75" t="s">
        <v>303</v>
      </c>
      <c r="G457" s="74" t="s">
        <v>108</v>
      </c>
      <c r="H457" s="74" t="s">
        <v>343</v>
      </c>
      <c r="I457" s="77">
        <v>44708</v>
      </c>
      <c r="J457" s="78">
        <v>502266.83</v>
      </c>
      <c r="K457" s="66"/>
      <c r="L457" s="72">
        <f>COUNTIFS($B$1:B457,B457)</f>
        <v>1</v>
      </c>
      <c r="M457" s="73"/>
    </row>
    <row r="458" spans="1:13" x14ac:dyDescent="0.35">
      <c r="A458" s="74" t="s">
        <v>42</v>
      </c>
      <c r="B458" s="74" t="s">
        <v>101</v>
      </c>
      <c r="C458" s="75" t="s">
        <v>121</v>
      </c>
      <c r="D458" s="76">
        <v>41866</v>
      </c>
      <c r="E458" s="76">
        <v>42768</v>
      </c>
      <c r="F458" s="75" t="s">
        <v>314</v>
      </c>
      <c r="G458" s="74" t="s">
        <v>910</v>
      </c>
      <c r="H458" s="74" t="s">
        <v>305</v>
      </c>
      <c r="I458" s="77">
        <v>45016</v>
      </c>
      <c r="J458" s="78">
        <v>2244.16</v>
      </c>
      <c r="K458" s="66"/>
      <c r="L458" s="72">
        <f>COUNTIFS($B$1:B458,B458)</f>
        <v>2</v>
      </c>
      <c r="M458" s="73"/>
    </row>
    <row r="459" spans="1:13" x14ac:dyDescent="0.35">
      <c r="A459" s="74" t="s">
        <v>42</v>
      </c>
      <c r="B459" s="74" t="s">
        <v>911</v>
      </c>
      <c r="C459" s="75" t="s">
        <v>912</v>
      </c>
      <c r="D459" s="76">
        <v>41892</v>
      </c>
      <c r="E459" s="76">
        <v>42289</v>
      </c>
      <c r="F459" s="75" t="s">
        <v>314</v>
      </c>
      <c r="G459" s="74" t="s">
        <v>913</v>
      </c>
      <c r="H459" s="74" t="s">
        <v>305</v>
      </c>
      <c r="I459" s="77">
        <v>44839</v>
      </c>
      <c r="J459" s="78">
        <v>619.27</v>
      </c>
      <c r="K459" s="66"/>
      <c r="L459" s="72">
        <f>COUNTIFS($B$1:B459,B459)</f>
        <v>1</v>
      </c>
      <c r="M459" s="73"/>
    </row>
    <row r="460" spans="1:13" x14ac:dyDescent="0.35">
      <c r="A460" s="74" t="s">
        <v>42</v>
      </c>
      <c r="B460" s="74" t="s">
        <v>154</v>
      </c>
      <c r="C460" s="75" t="s">
        <v>265</v>
      </c>
      <c r="D460" s="76">
        <v>42023</v>
      </c>
      <c r="E460" s="76">
        <v>42502</v>
      </c>
      <c r="F460" s="75" t="s">
        <v>303</v>
      </c>
      <c r="G460" s="74" t="s">
        <v>914</v>
      </c>
      <c r="H460" s="74" t="s">
        <v>343</v>
      </c>
      <c r="I460" s="77">
        <v>45013</v>
      </c>
      <c r="J460" s="78">
        <v>104933.92</v>
      </c>
      <c r="K460" s="66"/>
      <c r="L460" s="72">
        <f>COUNTIFS($B$1:B460,B460)</f>
        <v>1</v>
      </c>
      <c r="M460" s="73"/>
    </row>
    <row r="461" spans="1:13" x14ac:dyDescent="0.35">
      <c r="A461" s="74" t="s">
        <v>42</v>
      </c>
      <c r="B461" s="74" t="s">
        <v>915</v>
      </c>
      <c r="C461" s="75" t="s">
        <v>916</v>
      </c>
      <c r="D461" s="76">
        <v>41932</v>
      </c>
      <c r="E461" s="76">
        <v>42563</v>
      </c>
      <c r="F461" s="75" t="s">
        <v>314</v>
      </c>
      <c r="G461" s="74" t="s">
        <v>917</v>
      </c>
      <c r="H461" s="74" t="s">
        <v>305</v>
      </c>
      <c r="I461" s="77">
        <v>44839</v>
      </c>
      <c r="J461" s="78">
        <v>672.73</v>
      </c>
      <c r="K461" s="66"/>
      <c r="L461" s="72">
        <f>COUNTIFS($B$1:B461,B461)</f>
        <v>1</v>
      </c>
      <c r="M461" s="73"/>
    </row>
    <row r="462" spans="1:13" x14ac:dyDescent="0.35">
      <c r="A462" s="74" t="s">
        <v>42</v>
      </c>
      <c r="B462" s="74" t="s">
        <v>918</v>
      </c>
      <c r="C462" s="75" t="s">
        <v>919</v>
      </c>
      <c r="D462" s="76">
        <v>41963</v>
      </c>
      <c r="E462" s="76">
        <v>43027</v>
      </c>
      <c r="F462" s="75" t="s">
        <v>400</v>
      </c>
      <c r="G462" s="74" t="s">
        <v>920</v>
      </c>
      <c r="H462" s="74" t="s">
        <v>343</v>
      </c>
      <c r="I462" s="77">
        <v>44960</v>
      </c>
      <c r="J462" s="78">
        <v>153116.07999999999</v>
      </c>
      <c r="K462" s="66"/>
      <c r="L462" s="72">
        <f>COUNTIFS($B$1:B462,B462)</f>
        <v>1</v>
      </c>
      <c r="M462" s="73"/>
    </row>
    <row r="463" spans="1:13" x14ac:dyDescent="0.35">
      <c r="A463" s="74" t="s">
        <v>42</v>
      </c>
      <c r="B463" s="74" t="s">
        <v>918</v>
      </c>
      <c r="C463" s="75" t="s">
        <v>921</v>
      </c>
      <c r="D463" s="76">
        <v>41963</v>
      </c>
      <c r="E463" s="76">
        <v>43027</v>
      </c>
      <c r="F463" s="75" t="s">
        <v>314</v>
      </c>
      <c r="G463" s="74" t="s">
        <v>922</v>
      </c>
      <c r="H463" s="74" t="s">
        <v>343</v>
      </c>
      <c r="I463" s="77">
        <v>44708</v>
      </c>
      <c r="J463" s="78">
        <v>8707.5</v>
      </c>
      <c r="K463" s="66"/>
      <c r="L463" s="72">
        <f>COUNTIFS($B$1:B463,B463)</f>
        <v>2</v>
      </c>
      <c r="M463" s="73"/>
    </row>
    <row r="464" spans="1:13" x14ac:dyDescent="0.35">
      <c r="A464" s="74" t="s">
        <v>42</v>
      </c>
      <c r="B464" s="74" t="s">
        <v>918</v>
      </c>
      <c r="C464" s="75" t="s">
        <v>921</v>
      </c>
      <c r="D464" s="76">
        <v>41963</v>
      </c>
      <c r="E464" s="76">
        <v>43027</v>
      </c>
      <c r="F464" s="75" t="s">
        <v>314</v>
      </c>
      <c r="G464" s="74" t="s">
        <v>923</v>
      </c>
      <c r="H464" s="74" t="s">
        <v>343</v>
      </c>
      <c r="I464" s="77">
        <v>44841</v>
      </c>
      <c r="J464" s="78">
        <v>6632.47</v>
      </c>
      <c r="K464" s="66"/>
      <c r="L464" s="72">
        <f>COUNTIFS($B$1:B464,B464)</f>
        <v>3</v>
      </c>
      <c r="M464" s="73"/>
    </row>
    <row r="465" spans="1:13" x14ac:dyDescent="0.35">
      <c r="A465" s="74" t="s">
        <v>42</v>
      </c>
      <c r="B465" s="74" t="s">
        <v>918</v>
      </c>
      <c r="C465" s="75" t="s">
        <v>921</v>
      </c>
      <c r="D465" s="76">
        <v>41963</v>
      </c>
      <c r="E465" s="76">
        <v>43027</v>
      </c>
      <c r="F465" s="75" t="s">
        <v>303</v>
      </c>
      <c r="G465" s="74" t="s">
        <v>924</v>
      </c>
      <c r="H465" s="74" t="s">
        <v>343</v>
      </c>
      <c r="I465" s="77">
        <v>44841</v>
      </c>
      <c r="J465" s="78">
        <v>635617.96</v>
      </c>
      <c r="K465" s="66"/>
      <c r="L465" s="72">
        <f>COUNTIFS($B$1:B465,B465)</f>
        <v>4</v>
      </c>
      <c r="M465" s="73"/>
    </row>
    <row r="466" spans="1:13" x14ac:dyDescent="0.35">
      <c r="A466" s="74" t="s">
        <v>42</v>
      </c>
      <c r="B466" s="74" t="s">
        <v>918</v>
      </c>
      <c r="C466" s="75" t="s">
        <v>921</v>
      </c>
      <c r="D466" s="76">
        <v>41963</v>
      </c>
      <c r="E466" s="76">
        <v>43027</v>
      </c>
      <c r="F466" s="75" t="s">
        <v>418</v>
      </c>
      <c r="G466" s="74" t="s">
        <v>925</v>
      </c>
      <c r="H466" s="74" t="s">
        <v>343</v>
      </c>
      <c r="I466" s="77">
        <v>44708</v>
      </c>
      <c r="J466" s="78">
        <v>104212.93</v>
      </c>
      <c r="K466" s="66"/>
      <c r="L466" s="72">
        <f>COUNTIFS($B$1:B466,B466)</f>
        <v>5</v>
      </c>
      <c r="M466" s="73"/>
    </row>
    <row r="467" spans="1:13" x14ac:dyDescent="0.35">
      <c r="A467" s="74" t="s">
        <v>42</v>
      </c>
      <c r="B467" s="74" t="s">
        <v>918</v>
      </c>
      <c r="C467" s="75" t="s">
        <v>921</v>
      </c>
      <c r="D467" s="76">
        <v>41963</v>
      </c>
      <c r="E467" s="76">
        <v>43027</v>
      </c>
      <c r="F467" s="75" t="s">
        <v>303</v>
      </c>
      <c r="G467" s="74" t="s">
        <v>926</v>
      </c>
      <c r="H467" s="74" t="s">
        <v>343</v>
      </c>
      <c r="I467" s="77">
        <v>44841</v>
      </c>
      <c r="J467" s="78">
        <v>240048.9</v>
      </c>
      <c r="K467" s="66"/>
      <c r="L467" s="72">
        <f>COUNTIFS($B$1:B467,B467)</f>
        <v>6</v>
      </c>
      <c r="M467" s="73"/>
    </row>
    <row r="468" spans="1:13" x14ac:dyDescent="0.35">
      <c r="A468" s="74" t="s">
        <v>42</v>
      </c>
      <c r="B468" s="74" t="s">
        <v>918</v>
      </c>
      <c r="C468" s="75" t="s">
        <v>921</v>
      </c>
      <c r="D468" s="76">
        <v>41963</v>
      </c>
      <c r="E468" s="76">
        <v>43027</v>
      </c>
      <c r="F468" s="75" t="s">
        <v>303</v>
      </c>
      <c r="G468" s="74" t="s">
        <v>927</v>
      </c>
      <c r="H468" s="74" t="s">
        <v>343</v>
      </c>
      <c r="I468" s="77">
        <v>44841</v>
      </c>
      <c r="J468" s="78">
        <v>201478.52</v>
      </c>
      <c r="K468" s="66"/>
      <c r="L468" s="72">
        <f>COUNTIFS($B$1:B468,B468)</f>
        <v>7</v>
      </c>
      <c r="M468" s="73"/>
    </row>
    <row r="469" spans="1:13" x14ac:dyDescent="0.35">
      <c r="A469" s="74" t="s">
        <v>42</v>
      </c>
      <c r="B469" s="74" t="s">
        <v>918</v>
      </c>
      <c r="C469" s="75" t="s">
        <v>921</v>
      </c>
      <c r="D469" s="76">
        <v>41963</v>
      </c>
      <c r="E469" s="76">
        <v>43027</v>
      </c>
      <c r="F469" s="75" t="s">
        <v>314</v>
      </c>
      <c r="G469" s="74" t="s">
        <v>928</v>
      </c>
      <c r="H469" s="74" t="s">
        <v>343</v>
      </c>
      <c r="I469" s="77">
        <v>44841</v>
      </c>
      <c r="J469" s="78">
        <v>765.49</v>
      </c>
      <c r="K469" s="66"/>
      <c r="L469" s="72">
        <f>COUNTIFS($B$1:B469,B469)</f>
        <v>8</v>
      </c>
      <c r="M469" s="73"/>
    </row>
    <row r="470" spans="1:13" x14ac:dyDescent="0.35">
      <c r="A470" s="74" t="s">
        <v>42</v>
      </c>
      <c r="B470" s="74" t="s">
        <v>918</v>
      </c>
      <c r="C470" s="75" t="s">
        <v>921</v>
      </c>
      <c r="D470" s="76">
        <v>41963</v>
      </c>
      <c r="E470" s="76">
        <v>43027</v>
      </c>
      <c r="F470" s="75" t="s">
        <v>314</v>
      </c>
      <c r="G470" s="74" t="s">
        <v>929</v>
      </c>
      <c r="H470" s="74" t="s">
        <v>343</v>
      </c>
      <c r="I470" s="77">
        <v>44841</v>
      </c>
      <c r="J470" s="78">
        <v>912.03</v>
      </c>
      <c r="K470" s="66"/>
      <c r="L470" s="72">
        <f>COUNTIFS($B$1:B470,B470)</f>
        <v>9</v>
      </c>
      <c r="M470" s="73"/>
    </row>
    <row r="471" spans="1:13" x14ac:dyDescent="0.35">
      <c r="A471" s="74" t="s">
        <v>42</v>
      </c>
      <c r="B471" s="74" t="s">
        <v>155</v>
      </c>
      <c r="C471" s="75" t="s">
        <v>266</v>
      </c>
      <c r="D471" s="76">
        <v>42034</v>
      </c>
      <c r="E471" s="76">
        <v>43175</v>
      </c>
      <c r="F471" s="75" t="s">
        <v>314</v>
      </c>
      <c r="G471" s="74" t="s">
        <v>930</v>
      </c>
      <c r="H471" s="74" t="s">
        <v>343</v>
      </c>
      <c r="I471" s="77">
        <v>44946</v>
      </c>
      <c r="J471" s="78">
        <v>3861.62</v>
      </c>
      <c r="K471" s="66"/>
      <c r="L471" s="72">
        <f>COUNTIFS($B$1:B471,B471)</f>
        <v>1</v>
      </c>
      <c r="M471" s="73"/>
    </row>
    <row r="472" spans="1:13" x14ac:dyDescent="0.35">
      <c r="A472" s="74" t="s">
        <v>42</v>
      </c>
      <c r="B472" s="74" t="s">
        <v>155</v>
      </c>
      <c r="C472" s="75" t="s">
        <v>266</v>
      </c>
      <c r="D472" s="76">
        <v>42034</v>
      </c>
      <c r="E472" s="76">
        <v>43175</v>
      </c>
      <c r="F472" s="75" t="s">
        <v>400</v>
      </c>
      <c r="G472" s="74" t="s">
        <v>931</v>
      </c>
      <c r="H472" s="74" t="s">
        <v>343</v>
      </c>
      <c r="I472" s="77">
        <v>44946</v>
      </c>
      <c r="J472" s="78">
        <v>13762.03</v>
      </c>
      <c r="K472" s="66"/>
      <c r="L472" s="72">
        <f>COUNTIFS($B$1:B472,B472)</f>
        <v>2</v>
      </c>
      <c r="M472" s="73"/>
    </row>
    <row r="473" spans="1:13" x14ac:dyDescent="0.35">
      <c r="A473" s="74" t="s">
        <v>42</v>
      </c>
      <c r="B473" s="74" t="s">
        <v>155</v>
      </c>
      <c r="C473" s="75" t="s">
        <v>266</v>
      </c>
      <c r="D473" s="76">
        <v>42034</v>
      </c>
      <c r="E473" s="76">
        <v>43175</v>
      </c>
      <c r="F473" s="75" t="s">
        <v>310</v>
      </c>
      <c r="G473" s="74" t="s">
        <v>932</v>
      </c>
      <c r="H473" s="74" t="s">
        <v>343</v>
      </c>
      <c r="I473" s="77">
        <v>44946</v>
      </c>
      <c r="J473" s="78">
        <v>6553.19</v>
      </c>
      <c r="K473" s="66"/>
      <c r="L473" s="72">
        <f>COUNTIFS($B$1:B473,B473)</f>
        <v>3</v>
      </c>
      <c r="M473" s="73"/>
    </row>
    <row r="474" spans="1:13" x14ac:dyDescent="0.35">
      <c r="A474" s="74" t="s">
        <v>42</v>
      </c>
      <c r="B474" s="74" t="s">
        <v>155</v>
      </c>
      <c r="C474" s="75" t="s">
        <v>266</v>
      </c>
      <c r="D474" s="76">
        <v>42034</v>
      </c>
      <c r="E474" s="76">
        <v>43175</v>
      </c>
      <c r="F474" s="75" t="s">
        <v>314</v>
      </c>
      <c r="G474" s="74" t="s">
        <v>933</v>
      </c>
      <c r="H474" s="74" t="s">
        <v>343</v>
      </c>
      <c r="I474" s="77">
        <v>44946</v>
      </c>
      <c r="J474" s="78">
        <v>3865.27</v>
      </c>
      <c r="K474" s="42"/>
      <c r="L474" s="72">
        <f>COUNTIFS($B$1:B474,B474)</f>
        <v>4</v>
      </c>
      <c r="M474" s="73"/>
    </row>
    <row r="475" spans="1:13" x14ac:dyDescent="0.35">
      <c r="A475" s="74" t="s">
        <v>42</v>
      </c>
      <c r="B475" s="74" t="s">
        <v>155</v>
      </c>
      <c r="C475" s="75" t="s">
        <v>266</v>
      </c>
      <c r="D475" s="76">
        <v>42034</v>
      </c>
      <c r="E475" s="76">
        <v>43175</v>
      </c>
      <c r="F475" s="75" t="s">
        <v>314</v>
      </c>
      <c r="G475" s="74" t="s">
        <v>930</v>
      </c>
      <c r="H475" s="74" t="s">
        <v>305</v>
      </c>
      <c r="I475" s="77">
        <v>45016</v>
      </c>
      <c r="J475" s="78">
        <v>3861.62</v>
      </c>
      <c r="K475" s="66"/>
      <c r="L475" s="72">
        <f>COUNTIFS($B$1:B475,B475)</f>
        <v>5</v>
      </c>
      <c r="M475" s="73"/>
    </row>
    <row r="476" spans="1:13" x14ac:dyDescent="0.35">
      <c r="A476" s="74" t="s">
        <v>42</v>
      </c>
      <c r="B476" s="74" t="s">
        <v>156</v>
      </c>
      <c r="C476" s="75" t="s">
        <v>267</v>
      </c>
      <c r="D476" s="76">
        <v>42331</v>
      </c>
      <c r="E476" s="76">
        <v>43208</v>
      </c>
      <c r="F476" s="75" t="s">
        <v>303</v>
      </c>
      <c r="G476" s="74" t="s">
        <v>934</v>
      </c>
      <c r="H476" s="74" t="s">
        <v>343</v>
      </c>
      <c r="I476" s="77">
        <v>44799</v>
      </c>
      <c r="J476" s="78">
        <v>1164969.8700000001</v>
      </c>
      <c r="K476" s="66"/>
      <c r="L476" s="72">
        <f>COUNTIFS($B$1:B476,B476)</f>
        <v>1</v>
      </c>
      <c r="M476" s="73"/>
    </row>
    <row r="477" spans="1:13" x14ac:dyDescent="0.35">
      <c r="A477" s="74" t="s">
        <v>42</v>
      </c>
      <c r="B477" s="74" t="s">
        <v>156</v>
      </c>
      <c r="C477" s="75" t="s">
        <v>267</v>
      </c>
      <c r="D477" s="76">
        <v>42331</v>
      </c>
      <c r="E477" s="76">
        <v>43208</v>
      </c>
      <c r="F477" s="75" t="s">
        <v>303</v>
      </c>
      <c r="G477" s="74" t="s">
        <v>935</v>
      </c>
      <c r="H477" s="74" t="s">
        <v>343</v>
      </c>
      <c r="I477" s="77">
        <v>44799</v>
      </c>
      <c r="J477" s="78">
        <v>698981.91</v>
      </c>
      <c r="K477" s="66"/>
      <c r="L477" s="72">
        <f>COUNTIFS($B$1:B477,B477)</f>
        <v>2</v>
      </c>
      <c r="M477" s="73"/>
    </row>
    <row r="478" spans="1:13" x14ac:dyDescent="0.35">
      <c r="A478" s="74" t="s">
        <v>42</v>
      </c>
      <c r="B478" s="74" t="s">
        <v>156</v>
      </c>
      <c r="C478" s="75" t="s">
        <v>267</v>
      </c>
      <c r="D478" s="76">
        <v>42331</v>
      </c>
      <c r="E478" s="76">
        <v>43208</v>
      </c>
      <c r="F478" s="75" t="s">
        <v>303</v>
      </c>
      <c r="G478" s="74" t="s">
        <v>936</v>
      </c>
      <c r="H478" s="74" t="s">
        <v>343</v>
      </c>
      <c r="I478" s="77">
        <v>44799</v>
      </c>
      <c r="J478" s="78">
        <v>1264376.45</v>
      </c>
      <c r="K478" s="66"/>
      <c r="L478" s="72">
        <f>COUNTIFS($B$1:B478,B478)</f>
        <v>3</v>
      </c>
      <c r="M478" s="73"/>
    </row>
    <row r="479" spans="1:13" x14ac:dyDescent="0.35">
      <c r="A479" s="74" t="s">
        <v>42</v>
      </c>
      <c r="B479" s="74" t="s">
        <v>156</v>
      </c>
      <c r="C479" s="75" t="s">
        <v>267</v>
      </c>
      <c r="D479" s="76">
        <v>42331</v>
      </c>
      <c r="E479" s="76">
        <v>43208</v>
      </c>
      <c r="F479" s="75" t="s">
        <v>303</v>
      </c>
      <c r="G479" s="74" t="s">
        <v>937</v>
      </c>
      <c r="H479" s="74" t="s">
        <v>343</v>
      </c>
      <c r="I479" s="77">
        <v>44799</v>
      </c>
      <c r="J479" s="78">
        <v>1332110.9099999999</v>
      </c>
      <c r="K479" s="66"/>
      <c r="L479" s="72">
        <f>COUNTIFS($B$1:B479,B479)</f>
        <v>4</v>
      </c>
      <c r="M479" s="73"/>
    </row>
    <row r="480" spans="1:13" x14ac:dyDescent="0.35">
      <c r="A480" s="74" t="s">
        <v>42</v>
      </c>
      <c r="B480" s="74" t="s">
        <v>156</v>
      </c>
      <c r="C480" s="75" t="s">
        <v>267</v>
      </c>
      <c r="D480" s="76">
        <v>42331</v>
      </c>
      <c r="E480" s="76">
        <v>43208</v>
      </c>
      <c r="F480" s="75" t="s">
        <v>303</v>
      </c>
      <c r="G480" s="74" t="s">
        <v>938</v>
      </c>
      <c r="H480" s="74" t="s">
        <v>343</v>
      </c>
      <c r="I480" s="77">
        <v>44869</v>
      </c>
      <c r="J480" s="78">
        <v>223212.93</v>
      </c>
      <c r="K480" s="66"/>
      <c r="L480" s="72">
        <f>COUNTIFS($B$1:B480,B480)</f>
        <v>5</v>
      </c>
      <c r="M480" s="73"/>
    </row>
    <row r="481" spans="1:13" x14ac:dyDescent="0.35">
      <c r="A481" s="74" t="s">
        <v>42</v>
      </c>
      <c r="B481" s="74" t="s">
        <v>156</v>
      </c>
      <c r="C481" s="75" t="s">
        <v>267</v>
      </c>
      <c r="D481" s="76">
        <v>42331</v>
      </c>
      <c r="E481" s="76">
        <v>43208</v>
      </c>
      <c r="F481" s="75" t="s">
        <v>303</v>
      </c>
      <c r="G481" s="74" t="s">
        <v>934</v>
      </c>
      <c r="H481" s="74" t="s">
        <v>305</v>
      </c>
      <c r="I481" s="77">
        <v>45016</v>
      </c>
      <c r="J481" s="78">
        <v>1164969.8700000001</v>
      </c>
      <c r="K481" s="66"/>
      <c r="L481" s="72">
        <f>COUNTIFS($B$1:B481,B481)</f>
        <v>6</v>
      </c>
      <c r="M481" s="73"/>
    </row>
    <row r="482" spans="1:13" x14ac:dyDescent="0.35">
      <c r="A482" s="74" t="s">
        <v>42</v>
      </c>
      <c r="B482" s="74" t="s">
        <v>156</v>
      </c>
      <c r="C482" s="75" t="s">
        <v>267</v>
      </c>
      <c r="D482" s="76">
        <v>42331</v>
      </c>
      <c r="E482" s="76">
        <v>43208</v>
      </c>
      <c r="F482" s="75" t="s">
        <v>303</v>
      </c>
      <c r="G482" s="74" t="s">
        <v>935</v>
      </c>
      <c r="H482" s="74" t="s">
        <v>305</v>
      </c>
      <c r="I482" s="77">
        <v>45016</v>
      </c>
      <c r="J482" s="78">
        <v>698981.91</v>
      </c>
      <c r="K482" s="66"/>
      <c r="L482" s="72">
        <f>COUNTIFS($B$1:B482,B482)</f>
        <v>7</v>
      </c>
      <c r="M482" s="73"/>
    </row>
    <row r="483" spans="1:13" x14ac:dyDescent="0.35">
      <c r="A483" s="74" t="s">
        <v>42</v>
      </c>
      <c r="B483" s="74" t="s">
        <v>156</v>
      </c>
      <c r="C483" s="75" t="s">
        <v>267</v>
      </c>
      <c r="D483" s="76">
        <v>42331</v>
      </c>
      <c r="E483" s="76">
        <v>43208</v>
      </c>
      <c r="F483" s="75" t="s">
        <v>303</v>
      </c>
      <c r="G483" s="74" t="s">
        <v>936</v>
      </c>
      <c r="H483" s="74" t="s">
        <v>305</v>
      </c>
      <c r="I483" s="77">
        <v>45016</v>
      </c>
      <c r="J483" s="78">
        <v>1264376.45</v>
      </c>
      <c r="K483" s="66"/>
      <c r="L483" s="72">
        <f>COUNTIFS($B$1:B483,B483)</f>
        <v>8</v>
      </c>
      <c r="M483" s="73"/>
    </row>
    <row r="484" spans="1:13" x14ac:dyDescent="0.35">
      <c r="A484" s="74" t="s">
        <v>42</v>
      </c>
      <c r="B484" s="74" t="s">
        <v>156</v>
      </c>
      <c r="C484" s="75" t="s">
        <v>267</v>
      </c>
      <c r="D484" s="76">
        <v>42331</v>
      </c>
      <c r="E484" s="76">
        <v>43208</v>
      </c>
      <c r="F484" s="75" t="s">
        <v>303</v>
      </c>
      <c r="G484" s="74" t="s">
        <v>937</v>
      </c>
      <c r="H484" s="74" t="s">
        <v>305</v>
      </c>
      <c r="I484" s="77">
        <v>45016</v>
      </c>
      <c r="J484" s="78">
        <v>378437.05</v>
      </c>
      <c r="K484" s="66"/>
      <c r="L484" s="72">
        <f>COUNTIFS($B$1:B484,B484)</f>
        <v>9</v>
      </c>
      <c r="M484" s="73"/>
    </row>
    <row r="485" spans="1:13" x14ac:dyDescent="0.35">
      <c r="A485" s="74" t="s">
        <v>42</v>
      </c>
      <c r="B485" s="74" t="s">
        <v>156</v>
      </c>
      <c r="C485" s="75" t="s">
        <v>267</v>
      </c>
      <c r="D485" s="76">
        <v>42331</v>
      </c>
      <c r="E485" s="76">
        <v>43208</v>
      </c>
      <c r="F485" s="75" t="s">
        <v>303</v>
      </c>
      <c r="G485" s="74" t="s">
        <v>939</v>
      </c>
      <c r="H485" s="74" t="s">
        <v>305</v>
      </c>
      <c r="I485" s="77">
        <v>45016</v>
      </c>
      <c r="J485" s="78">
        <v>454698.87</v>
      </c>
      <c r="K485" s="66"/>
      <c r="L485" s="72">
        <f>COUNTIFS($B$1:B485,B485)</f>
        <v>10</v>
      </c>
      <c r="M485" s="73"/>
    </row>
    <row r="486" spans="1:13" x14ac:dyDescent="0.35">
      <c r="A486" s="74" t="s">
        <v>42</v>
      </c>
      <c r="B486" s="74" t="s">
        <v>157</v>
      </c>
      <c r="C486" s="75" t="s">
        <v>940</v>
      </c>
      <c r="D486" s="76">
        <v>42375</v>
      </c>
      <c r="E486" s="76">
        <v>42905</v>
      </c>
      <c r="F486" s="75" t="s">
        <v>408</v>
      </c>
      <c r="G486" s="74" t="s">
        <v>941</v>
      </c>
      <c r="H486" s="74" t="s">
        <v>343</v>
      </c>
      <c r="I486" s="77">
        <v>44960</v>
      </c>
      <c r="J486" s="78">
        <v>51800</v>
      </c>
      <c r="K486" s="66"/>
      <c r="L486" s="72">
        <f>COUNTIFS($B$1:B486,B486)</f>
        <v>1</v>
      </c>
      <c r="M486" s="73"/>
    </row>
    <row r="487" spans="1:13" x14ac:dyDescent="0.35">
      <c r="A487" s="74" t="s">
        <v>42</v>
      </c>
      <c r="B487" s="74" t="s">
        <v>157</v>
      </c>
      <c r="C487" s="75" t="s">
        <v>940</v>
      </c>
      <c r="D487" s="76">
        <v>42375</v>
      </c>
      <c r="E487" s="76">
        <v>42905</v>
      </c>
      <c r="F487" s="75" t="s">
        <v>400</v>
      </c>
      <c r="G487" s="74" t="s">
        <v>942</v>
      </c>
      <c r="H487" s="74" t="s">
        <v>343</v>
      </c>
      <c r="I487" s="77">
        <v>44960</v>
      </c>
      <c r="J487" s="78">
        <v>51800</v>
      </c>
      <c r="K487" s="66"/>
      <c r="L487" s="72">
        <f>COUNTIFS($B$1:B487,B487)</f>
        <v>2</v>
      </c>
      <c r="M487" s="73"/>
    </row>
    <row r="488" spans="1:13" x14ac:dyDescent="0.35">
      <c r="A488" s="74" t="s">
        <v>42</v>
      </c>
      <c r="B488" s="74" t="s">
        <v>157</v>
      </c>
      <c r="C488" s="75" t="s">
        <v>940</v>
      </c>
      <c r="D488" s="76">
        <v>42375</v>
      </c>
      <c r="E488" s="76">
        <v>42905</v>
      </c>
      <c r="F488" s="75" t="s">
        <v>400</v>
      </c>
      <c r="G488" s="74" t="s">
        <v>943</v>
      </c>
      <c r="H488" s="74" t="s">
        <v>343</v>
      </c>
      <c r="I488" s="77">
        <v>44960</v>
      </c>
      <c r="J488" s="78">
        <v>67866.16</v>
      </c>
      <c r="K488" s="66"/>
      <c r="L488" s="72">
        <f>COUNTIFS($B$1:B488,B488)</f>
        <v>3</v>
      </c>
      <c r="M488" s="73"/>
    </row>
    <row r="489" spans="1:13" x14ac:dyDescent="0.35">
      <c r="A489" s="74" t="s">
        <v>42</v>
      </c>
      <c r="B489" s="74" t="s">
        <v>157</v>
      </c>
      <c r="C489" s="75" t="s">
        <v>940</v>
      </c>
      <c r="D489" s="76">
        <v>42375</v>
      </c>
      <c r="E489" s="76">
        <v>42905</v>
      </c>
      <c r="F489" s="75" t="s">
        <v>314</v>
      </c>
      <c r="G489" s="74" t="s">
        <v>944</v>
      </c>
      <c r="H489" s="74" t="s">
        <v>343</v>
      </c>
      <c r="I489" s="77">
        <v>44953</v>
      </c>
      <c r="J489" s="78">
        <v>3217.56</v>
      </c>
      <c r="K489" s="66"/>
      <c r="L489" s="72">
        <f>COUNTIFS($B$1:B489,B489)</f>
        <v>4</v>
      </c>
      <c r="M489" s="73"/>
    </row>
    <row r="490" spans="1:13" x14ac:dyDescent="0.35">
      <c r="A490" s="74" t="s">
        <v>42</v>
      </c>
      <c r="B490" s="74" t="s">
        <v>157</v>
      </c>
      <c r="C490" s="75" t="s">
        <v>940</v>
      </c>
      <c r="D490" s="76">
        <v>42375</v>
      </c>
      <c r="E490" s="76">
        <v>42905</v>
      </c>
      <c r="F490" s="75" t="s">
        <v>314</v>
      </c>
      <c r="G490" s="74" t="s">
        <v>220</v>
      </c>
      <c r="H490" s="74" t="s">
        <v>343</v>
      </c>
      <c r="I490" s="77">
        <v>44953</v>
      </c>
      <c r="J490" s="78">
        <v>34.47</v>
      </c>
      <c r="K490" s="66"/>
      <c r="L490" s="72">
        <f>COUNTIFS($B$1:B490,B490)</f>
        <v>5</v>
      </c>
      <c r="M490" s="73"/>
    </row>
    <row r="491" spans="1:13" x14ac:dyDescent="0.35">
      <c r="A491" s="74" t="s">
        <v>42</v>
      </c>
      <c r="B491" s="74" t="s">
        <v>157</v>
      </c>
      <c r="C491" s="75" t="s">
        <v>940</v>
      </c>
      <c r="D491" s="76">
        <v>42375</v>
      </c>
      <c r="E491" s="76">
        <v>42905</v>
      </c>
      <c r="F491" s="75" t="s">
        <v>303</v>
      </c>
      <c r="G491" s="74" t="s">
        <v>219</v>
      </c>
      <c r="H491" s="74" t="s">
        <v>343</v>
      </c>
      <c r="I491" s="77">
        <v>44953</v>
      </c>
      <c r="J491" s="78">
        <v>2226.39</v>
      </c>
      <c r="K491" s="66"/>
      <c r="L491" s="72">
        <f>COUNTIFS($B$1:B491,B491)</f>
        <v>6</v>
      </c>
      <c r="M491" s="73"/>
    </row>
    <row r="492" spans="1:13" x14ac:dyDescent="0.35">
      <c r="A492" s="74" t="s">
        <v>42</v>
      </c>
      <c r="B492" s="74" t="s">
        <v>157</v>
      </c>
      <c r="C492" s="75" t="s">
        <v>940</v>
      </c>
      <c r="D492" s="76">
        <v>42375</v>
      </c>
      <c r="E492" s="76">
        <v>42905</v>
      </c>
      <c r="F492" s="75" t="s">
        <v>303</v>
      </c>
      <c r="G492" s="74" t="s">
        <v>945</v>
      </c>
      <c r="H492" s="74" t="s">
        <v>343</v>
      </c>
      <c r="I492" s="77">
        <v>44953</v>
      </c>
      <c r="J492" s="78">
        <v>207238.86</v>
      </c>
      <c r="K492" s="66"/>
      <c r="L492" s="72">
        <f>COUNTIFS($B$1:B492,B492)</f>
        <v>7</v>
      </c>
      <c r="M492" s="73"/>
    </row>
    <row r="493" spans="1:13" x14ac:dyDescent="0.35">
      <c r="A493" s="74" t="s">
        <v>42</v>
      </c>
      <c r="B493" s="74" t="s">
        <v>157</v>
      </c>
      <c r="C493" s="75" t="s">
        <v>940</v>
      </c>
      <c r="D493" s="76">
        <v>42375</v>
      </c>
      <c r="E493" s="76">
        <v>42905</v>
      </c>
      <c r="F493" s="75" t="s">
        <v>303</v>
      </c>
      <c r="G493" s="74" t="s">
        <v>946</v>
      </c>
      <c r="H493" s="74" t="s">
        <v>343</v>
      </c>
      <c r="I493" s="77">
        <v>44953</v>
      </c>
      <c r="J493" s="78">
        <v>198311.78</v>
      </c>
      <c r="K493" s="66"/>
      <c r="L493" s="72">
        <f>COUNTIFS($B$1:B493,B493)</f>
        <v>8</v>
      </c>
      <c r="M493" s="73"/>
    </row>
    <row r="494" spans="1:13" x14ac:dyDescent="0.35">
      <c r="A494" s="74" t="s">
        <v>42</v>
      </c>
      <c r="B494" s="74" t="s">
        <v>157</v>
      </c>
      <c r="C494" s="75" t="s">
        <v>940</v>
      </c>
      <c r="D494" s="76">
        <v>42375</v>
      </c>
      <c r="E494" s="76">
        <v>42905</v>
      </c>
      <c r="F494" s="75" t="s">
        <v>408</v>
      </c>
      <c r="G494" s="74" t="s">
        <v>947</v>
      </c>
      <c r="H494" s="74" t="s">
        <v>343</v>
      </c>
      <c r="I494" s="77">
        <v>44953</v>
      </c>
      <c r="J494" s="78">
        <v>6019.22</v>
      </c>
      <c r="K494" s="66"/>
      <c r="L494" s="72">
        <f>COUNTIFS($B$1:B494,B494)</f>
        <v>9</v>
      </c>
      <c r="M494" s="73"/>
    </row>
    <row r="495" spans="1:13" x14ac:dyDescent="0.35">
      <c r="A495" s="74" t="s">
        <v>42</v>
      </c>
      <c r="B495" s="74" t="s">
        <v>157</v>
      </c>
      <c r="C495" s="75" t="s">
        <v>940</v>
      </c>
      <c r="D495" s="76">
        <v>42375</v>
      </c>
      <c r="E495" s="76">
        <v>42905</v>
      </c>
      <c r="F495" s="75" t="s">
        <v>408</v>
      </c>
      <c r="G495" s="74" t="s">
        <v>948</v>
      </c>
      <c r="H495" s="74" t="s">
        <v>343</v>
      </c>
      <c r="I495" s="77">
        <v>44953</v>
      </c>
      <c r="J495" s="78">
        <v>109405.88</v>
      </c>
      <c r="K495" s="66"/>
      <c r="L495" s="72">
        <f>COUNTIFS($B$1:B495,B495)</f>
        <v>10</v>
      </c>
      <c r="M495" s="73"/>
    </row>
    <row r="496" spans="1:13" x14ac:dyDescent="0.35">
      <c r="A496" s="74" t="s">
        <v>42</v>
      </c>
      <c r="B496" s="74" t="s">
        <v>157</v>
      </c>
      <c r="C496" s="75" t="s">
        <v>940</v>
      </c>
      <c r="D496" s="76">
        <v>42375</v>
      </c>
      <c r="E496" s="76">
        <v>42905</v>
      </c>
      <c r="F496" s="75" t="s">
        <v>314</v>
      </c>
      <c r="G496" s="74" t="s">
        <v>949</v>
      </c>
      <c r="H496" s="74" t="s">
        <v>343</v>
      </c>
      <c r="I496" s="77">
        <v>44953</v>
      </c>
      <c r="J496" s="78">
        <v>904.71</v>
      </c>
      <c r="K496" s="66"/>
      <c r="L496" s="72">
        <f>COUNTIFS($B$1:B496,B496)</f>
        <v>11</v>
      </c>
      <c r="M496" s="73"/>
    </row>
    <row r="497" spans="1:13" x14ac:dyDescent="0.35">
      <c r="A497" s="74" t="s">
        <v>42</v>
      </c>
      <c r="B497" s="74" t="s">
        <v>950</v>
      </c>
      <c r="C497" s="75" t="s">
        <v>951</v>
      </c>
      <c r="D497" s="76">
        <v>42577</v>
      </c>
      <c r="E497" s="76">
        <v>43262</v>
      </c>
      <c r="F497" s="75" t="s">
        <v>314</v>
      </c>
      <c r="G497" s="74" t="s">
        <v>952</v>
      </c>
      <c r="H497" s="74" t="s">
        <v>343</v>
      </c>
      <c r="I497" s="77">
        <v>44946</v>
      </c>
      <c r="J497" s="78">
        <v>680.92</v>
      </c>
      <c r="K497" s="66"/>
      <c r="L497" s="72">
        <f>COUNTIFS($B$1:B497,B497)</f>
        <v>1</v>
      </c>
      <c r="M497" s="73"/>
    </row>
    <row r="498" spans="1:13" x14ac:dyDescent="0.35">
      <c r="A498" s="74" t="s">
        <v>42</v>
      </c>
      <c r="B498" s="74" t="s">
        <v>950</v>
      </c>
      <c r="C498" s="75" t="s">
        <v>951</v>
      </c>
      <c r="D498" s="76">
        <v>42577</v>
      </c>
      <c r="E498" s="76">
        <v>43262</v>
      </c>
      <c r="F498" s="75" t="s">
        <v>303</v>
      </c>
      <c r="G498" s="74" t="s">
        <v>953</v>
      </c>
      <c r="H498" s="74" t="s">
        <v>343</v>
      </c>
      <c r="I498" s="77">
        <v>44946</v>
      </c>
      <c r="J498" s="78">
        <v>33481.1</v>
      </c>
      <c r="K498" s="66"/>
      <c r="L498" s="72">
        <f>COUNTIFS($B$1:B498,B498)</f>
        <v>2</v>
      </c>
      <c r="M498" s="73"/>
    </row>
    <row r="499" spans="1:13" x14ac:dyDescent="0.35">
      <c r="A499" s="74" t="s">
        <v>42</v>
      </c>
      <c r="B499" s="74" t="s">
        <v>954</v>
      </c>
      <c r="C499" s="75" t="s">
        <v>955</v>
      </c>
      <c r="D499" s="76">
        <v>42571</v>
      </c>
      <c r="E499" s="76">
        <v>42725</v>
      </c>
      <c r="F499" s="75" t="s">
        <v>303</v>
      </c>
      <c r="G499" s="74" t="s">
        <v>956</v>
      </c>
      <c r="H499" s="74" t="s">
        <v>305</v>
      </c>
      <c r="I499" s="77">
        <v>45016</v>
      </c>
      <c r="J499" s="78">
        <v>3115.38</v>
      </c>
      <c r="K499" s="42"/>
      <c r="L499" s="72">
        <f>COUNTIFS($B$1:B499,B499)</f>
        <v>1</v>
      </c>
      <c r="M499" s="73"/>
    </row>
    <row r="500" spans="1:13" x14ac:dyDescent="0.35">
      <c r="A500" s="74" t="s">
        <v>42</v>
      </c>
      <c r="B500" s="74" t="s">
        <v>954</v>
      </c>
      <c r="C500" s="75" t="s">
        <v>955</v>
      </c>
      <c r="D500" s="76">
        <v>42571</v>
      </c>
      <c r="E500" s="76">
        <v>42725</v>
      </c>
      <c r="F500" s="75" t="s">
        <v>303</v>
      </c>
      <c r="G500" s="74" t="s">
        <v>957</v>
      </c>
      <c r="H500" s="74" t="s">
        <v>305</v>
      </c>
      <c r="I500" s="77">
        <v>45016</v>
      </c>
      <c r="J500" s="78">
        <v>3363.53</v>
      </c>
      <c r="K500" s="42"/>
      <c r="L500" s="72">
        <f>COUNTIFS($B$1:B500,B500)</f>
        <v>2</v>
      </c>
      <c r="M500" s="73"/>
    </row>
    <row r="501" spans="1:13" x14ac:dyDescent="0.35">
      <c r="A501" s="74" t="s">
        <v>42</v>
      </c>
      <c r="B501" s="74" t="s">
        <v>954</v>
      </c>
      <c r="C501" s="75" t="s">
        <v>955</v>
      </c>
      <c r="D501" s="76">
        <v>42571</v>
      </c>
      <c r="E501" s="76">
        <v>42725</v>
      </c>
      <c r="F501" s="75" t="s">
        <v>314</v>
      </c>
      <c r="G501" s="74" t="s">
        <v>958</v>
      </c>
      <c r="H501" s="74" t="s">
        <v>305</v>
      </c>
      <c r="I501" s="77">
        <v>45016</v>
      </c>
      <c r="J501" s="78">
        <v>296.14999999999998</v>
      </c>
      <c r="K501" s="42"/>
      <c r="L501" s="72">
        <f>COUNTIFS($B$1:B501,B501)</f>
        <v>3</v>
      </c>
      <c r="M501" s="73"/>
    </row>
    <row r="502" spans="1:13" x14ac:dyDescent="0.35">
      <c r="A502" s="74" t="s">
        <v>42</v>
      </c>
      <c r="B502" s="74" t="s">
        <v>102</v>
      </c>
      <c r="C502" s="75" t="s">
        <v>122</v>
      </c>
      <c r="D502" s="76">
        <v>42653</v>
      </c>
      <c r="E502" s="76">
        <v>43230</v>
      </c>
      <c r="F502" s="75" t="s">
        <v>418</v>
      </c>
      <c r="G502" s="74" t="s">
        <v>959</v>
      </c>
      <c r="H502" s="74" t="s">
        <v>343</v>
      </c>
      <c r="I502" s="77">
        <v>44708</v>
      </c>
      <c r="J502" s="78">
        <v>51225.79</v>
      </c>
      <c r="K502" s="66"/>
      <c r="L502" s="72">
        <f>COUNTIFS($B$1:B502,B502)</f>
        <v>1</v>
      </c>
      <c r="M502" s="73"/>
    </row>
    <row r="503" spans="1:13" x14ac:dyDescent="0.35">
      <c r="A503" s="74" t="s">
        <v>42</v>
      </c>
      <c r="B503" s="74" t="s">
        <v>102</v>
      </c>
      <c r="C503" s="75" t="s">
        <v>122</v>
      </c>
      <c r="D503" s="76">
        <v>42653</v>
      </c>
      <c r="E503" s="76">
        <v>43230</v>
      </c>
      <c r="F503" s="75" t="s">
        <v>303</v>
      </c>
      <c r="G503" s="74" t="s">
        <v>960</v>
      </c>
      <c r="H503" s="74" t="s">
        <v>343</v>
      </c>
      <c r="I503" s="77">
        <v>44778</v>
      </c>
      <c r="J503" s="78">
        <v>135565.74</v>
      </c>
      <c r="K503" s="42"/>
      <c r="L503" s="72">
        <f>COUNTIFS($B$1:B503,B503)</f>
        <v>2</v>
      </c>
      <c r="M503" s="73"/>
    </row>
    <row r="504" spans="1:13" x14ac:dyDescent="0.35">
      <c r="A504" s="74" t="s">
        <v>42</v>
      </c>
      <c r="B504" s="74" t="s">
        <v>184</v>
      </c>
      <c r="C504" s="75" t="s">
        <v>268</v>
      </c>
      <c r="D504" s="76">
        <v>42678</v>
      </c>
      <c r="E504" s="76">
        <v>42969</v>
      </c>
      <c r="F504" s="75" t="s">
        <v>314</v>
      </c>
      <c r="G504" s="74" t="s">
        <v>961</v>
      </c>
      <c r="H504" s="74" t="s">
        <v>343</v>
      </c>
      <c r="I504" s="77">
        <v>44778</v>
      </c>
      <c r="J504" s="78">
        <v>7315.75</v>
      </c>
      <c r="K504" s="42"/>
      <c r="L504" s="72">
        <f>COUNTIFS($B$1:B504,B504)</f>
        <v>1</v>
      </c>
      <c r="M504" s="73"/>
    </row>
    <row r="505" spans="1:13" x14ac:dyDescent="0.35">
      <c r="A505" s="74" t="s">
        <v>42</v>
      </c>
      <c r="B505" s="74" t="s">
        <v>184</v>
      </c>
      <c r="C505" s="75" t="s">
        <v>268</v>
      </c>
      <c r="D505" s="76">
        <v>42678</v>
      </c>
      <c r="E505" s="76">
        <v>42969</v>
      </c>
      <c r="F505" s="75" t="s">
        <v>314</v>
      </c>
      <c r="G505" s="74" t="s">
        <v>962</v>
      </c>
      <c r="H505" s="74" t="s">
        <v>343</v>
      </c>
      <c r="I505" s="77">
        <v>44708</v>
      </c>
      <c r="J505" s="78">
        <v>11444.62</v>
      </c>
      <c r="K505" s="66"/>
      <c r="L505" s="72">
        <f>COUNTIFS($B$1:B505,B505)</f>
        <v>2</v>
      </c>
      <c r="M505" s="73"/>
    </row>
    <row r="506" spans="1:13" x14ac:dyDescent="0.35">
      <c r="A506" s="74" t="s">
        <v>42</v>
      </c>
      <c r="B506" s="74" t="s">
        <v>184</v>
      </c>
      <c r="C506" s="75" t="s">
        <v>268</v>
      </c>
      <c r="D506" s="76">
        <v>42678</v>
      </c>
      <c r="E506" s="76">
        <v>42969</v>
      </c>
      <c r="F506" s="75" t="s">
        <v>303</v>
      </c>
      <c r="G506" s="74" t="s">
        <v>963</v>
      </c>
      <c r="H506" s="74" t="s">
        <v>343</v>
      </c>
      <c r="I506" s="77">
        <v>44778</v>
      </c>
      <c r="J506" s="78">
        <v>42375.19</v>
      </c>
      <c r="K506" s="66"/>
      <c r="L506" s="72">
        <f>COUNTIFS($B$1:B506,B506)</f>
        <v>3</v>
      </c>
      <c r="M506" s="73"/>
    </row>
    <row r="507" spans="1:13" x14ac:dyDescent="0.35">
      <c r="A507" s="74" t="s">
        <v>42</v>
      </c>
      <c r="B507" s="74" t="s">
        <v>184</v>
      </c>
      <c r="C507" s="75" t="s">
        <v>268</v>
      </c>
      <c r="D507" s="76">
        <v>42678</v>
      </c>
      <c r="E507" s="76">
        <v>42969</v>
      </c>
      <c r="F507" s="75" t="s">
        <v>303</v>
      </c>
      <c r="G507" s="74" t="s">
        <v>964</v>
      </c>
      <c r="H507" s="74" t="s">
        <v>343</v>
      </c>
      <c r="I507" s="77">
        <v>44708</v>
      </c>
      <c r="J507" s="78">
        <v>97417.87</v>
      </c>
      <c r="K507" s="42"/>
      <c r="L507" s="72">
        <f>COUNTIFS($B$1:B507,B507)</f>
        <v>4</v>
      </c>
      <c r="M507" s="73"/>
    </row>
    <row r="508" spans="1:13" x14ac:dyDescent="0.35">
      <c r="A508" s="74" t="s">
        <v>42</v>
      </c>
      <c r="B508" s="74" t="s">
        <v>184</v>
      </c>
      <c r="C508" s="75" t="s">
        <v>268</v>
      </c>
      <c r="D508" s="76">
        <v>42678</v>
      </c>
      <c r="E508" s="76">
        <v>42969</v>
      </c>
      <c r="F508" s="75" t="s">
        <v>314</v>
      </c>
      <c r="G508" s="74" t="s">
        <v>965</v>
      </c>
      <c r="H508" s="74" t="s">
        <v>343</v>
      </c>
      <c r="I508" s="77">
        <v>44708</v>
      </c>
      <c r="J508" s="78">
        <v>2024.84</v>
      </c>
      <c r="K508" s="66"/>
      <c r="L508" s="72">
        <f>COUNTIFS($B$1:B508,B508)</f>
        <v>5</v>
      </c>
      <c r="M508" s="73"/>
    </row>
    <row r="509" spans="1:13" x14ac:dyDescent="0.35">
      <c r="A509" s="74" t="s">
        <v>42</v>
      </c>
      <c r="B509" s="74" t="s">
        <v>184</v>
      </c>
      <c r="C509" s="75" t="s">
        <v>268</v>
      </c>
      <c r="D509" s="76">
        <v>42678</v>
      </c>
      <c r="E509" s="76">
        <v>42969</v>
      </c>
      <c r="F509" s="75" t="s">
        <v>314</v>
      </c>
      <c r="G509" s="74" t="s">
        <v>961</v>
      </c>
      <c r="H509" s="74" t="s">
        <v>305</v>
      </c>
      <c r="I509" s="77">
        <v>45016</v>
      </c>
      <c r="J509" s="78">
        <v>7315.75</v>
      </c>
      <c r="K509" s="42"/>
      <c r="L509" s="72">
        <f>COUNTIFS($B$1:B509,B509)</f>
        <v>6</v>
      </c>
      <c r="M509" s="73"/>
    </row>
    <row r="510" spans="1:13" x14ac:dyDescent="0.35">
      <c r="A510" s="74" t="s">
        <v>42</v>
      </c>
      <c r="B510" s="74" t="s">
        <v>103</v>
      </c>
      <c r="C510" s="75" t="s">
        <v>123</v>
      </c>
      <c r="D510" s="76">
        <v>42836</v>
      </c>
      <c r="E510" s="76">
        <v>43178</v>
      </c>
      <c r="F510" s="75" t="s">
        <v>314</v>
      </c>
      <c r="G510" s="74" t="s">
        <v>966</v>
      </c>
      <c r="H510" s="74" t="s">
        <v>343</v>
      </c>
      <c r="I510" s="77">
        <v>44869</v>
      </c>
      <c r="J510" s="78">
        <v>78.400000000000006</v>
      </c>
      <c r="K510" s="42"/>
      <c r="L510" s="72">
        <f>COUNTIFS($B$1:B510,B510)</f>
        <v>1</v>
      </c>
      <c r="M510" s="73"/>
    </row>
    <row r="511" spans="1:13" x14ac:dyDescent="0.35">
      <c r="A511" s="74" t="s">
        <v>42</v>
      </c>
      <c r="B511" s="74" t="s">
        <v>103</v>
      </c>
      <c r="C511" s="75" t="s">
        <v>123</v>
      </c>
      <c r="D511" s="76">
        <v>42836</v>
      </c>
      <c r="E511" s="76">
        <v>43178</v>
      </c>
      <c r="F511" s="75" t="s">
        <v>314</v>
      </c>
      <c r="G511" s="74" t="s">
        <v>967</v>
      </c>
      <c r="H511" s="74" t="s">
        <v>343</v>
      </c>
      <c r="I511" s="77">
        <v>44869</v>
      </c>
      <c r="J511" s="78">
        <v>122.6</v>
      </c>
      <c r="K511" s="66"/>
      <c r="L511" s="72">
        <f>COUNTIFS($B$1:B511,B511)</f>
        <v>2</v>
      </c>
      <c r="M511" s="73"/>
    </row>
    <row r="512" spans="1:13" x14ac:dyDescent="0.35">
      <c r="A512" s="74" t="s">
        <v>42</v>
      </c>
      <c r="B512" s="74" t="s">
        <v>103</v>
      </c>
      <c r="C512" s="75" t="s">
        <v>123</v>
      </c>
      <c r="D512" s="76">
        <v>42836</v>
      </c>
      <c r="E512" s="76">
        <v>43178</v>
      </c>
      <c r="F512" s="75" t="s">
        <v>303</v>
      </c>
      <c r="G512" s="74" t="s">
        <v>968</v>
      </c>
      <c r="H512" s="74" t="s">
        <v>343</v>
      </c>
      <c r="I512" s="77">
        <v>44869</v>
      </c>
      <c r="J512" s="78">
        <v>10840.9</v>
      </c>
      <c r="K512" s="42"/>
      <c r="L512" s="72">
        <f>COUNTIFS($B$1:B512,B512)</f>
        <v>3</v>
      </c>
      <c r="M512" s="73"/>
    </row>
    <row r="513" spans="1:13" x14ac:dyDescent="0.35">
      <c r="A513" s="74" t="s">
        <v>42</v>
      </c>
      <c r="B513" s="74" t="s">
        <v>103</v>
      </c>
      <c r="C513" s="75" t="s">
        <v>123</v>
      </c>
      <c r="D513" s="76">
        <v>42836</v>
      </c>
      <c r="E513" s="76">
        <v>43178</v>
      </c>
      <c r="F513" s="75" t="s">
        <v>418</v>
      </c>
      <c r="G513" s="74" t="s">
        <v>969</v>
      </c>
      <c r="H513" s="74" t="s">
        <v>343</v>
      </c>
      <c r="I513" s="77">
        <v>44869</v>
      </c>
      <c r="J513" s="78">
        <v>6458.2</v>
      </c>
      <c r="K513" s="66"/>
      <c r="L513" s="72">
        <f>COUNTIFS($B$1:B513,B513)</f>
        <v>4</v>
      </c>
      <c r="M513" s="73"/>
    </row>
    <row r="514" spans="1:13" x14ac:dyDescent="0.35">
      <c r="A514" s="74" t="s">
        <v>42</v>
      </c>
      <c r="B514" s="74" t="s">
        <v>103</v>
      </c>
      <c r="C514" s="75" t="s">
        <v>123</v>
      </c>
      <c r="D514" s="76">
        <v>42836</v>
      </c>
      <c r="E514" s="76">
        <v>43178</v>
      </c>
      <c r="F514" s="75" t="s">
        <v>303</v>
      </c>
      <c r="G514" s="74" t="s">
        <v>970</v>
      </c>
      <c r="H514" s="74" t="s">
        <v>343</v>
      </c>
      <c r="I514" s="77">
        <v>44869</v>
      </c>
      <c r="J514" s="78">
        <v>5641.1</v>
      </c>
      <c r="K514" s="66"/>
      <c r="L514" s="72">
        <f>COUNTIFS($B$1:B514,B514)</f>
        <v>5</v>
      </c>
      <c r="M514" s="73"/>
    </row>
    <row r="515" spans="1:13" x14ac:dyDescent="0.35">
      <c r="A515" s="74" t="s">
        <v>42</v>
      </c>
      <c r="B515" s="74" t="s">
        <v>103</v>
      </c>
      <c r="C515" s="75" t="s">
        <v>123</v>
      </c>
      <c r="D515" s="76">
        <v>42836</v>
      </c>
      <c r="E515" s="76">
        <v>43178</v>
      </c>
      <c r="F515" s="75" t="s">
        <v>310</v>
      </c>
      <c r="G515" s="74" t="s">
        <v>971</v>
      </c>
      <c r="H515" s="74" t="s">
        <v>343</v>
      </c>
      <c r="I515" s="77">
        <v>44869</v>
      </c>
      <c r="J515" s="78">
        <v>137.30000000000001</v>
      </c>
      <c r="K515" s="66"/>
      <c r="L515" s="72">
        <f>COUNTIFS($B$1:B515,B515)</f>
        <v>6</v>
      </c>
      <c r="M515" s="73"/>
    </row>
    <row r="516" spans="1:13" x14ac:dyDescent="0.35">
      <c r="A516" s="74" t="s">
        <v>42</v>
      </c>
      <c r="B516" s="74" t="s">
        <v>103</v>
      </c>
      <c r="C516" s="75" t="s">
        <v>123</v>
      </c>
      <c r="D516" s="76">
        <v>42836</v>
      </c>
      <c r="E516" s="76">
        <v>43178</v>
      </c>
      <c r="F516" s="75" t="s">
        <v>314</v>
      </c>
      <c r="G516" s="74" t="s">
        <v>972</v>
      </c>
      <c r="H516" s="74" t="s">
        <v>343</v>
      </c>
      <c r="I516" s="77">
        <v>44869</v>
      </c>
      <c r="J516" s="78">
        <v>21.68</v>
      </c>
      <c r="K516" s="66"/>
      <c r="L516" s="72">
        <f>COUNTIFS($B$1:B516,B516)</f>
        <v>7</v>
      </c>
      <c r="M516" s="73"/>
    </row>
    <row r="517" spans="1:13" x14ac:dyDescent="0.35">
      <c r="A517" s="74" t="s">
        <v>42</v>
      </c>
      <c r="B517" s="74" t="s">
        <v>103</v>
      </c>
      <c r="C517" s="75" t="s">
        <v>973</v>
      </c>
      <c r="D517" s="76">
        <v>42836</v>
      </c>
      <c r="E517" s="76">
        <v>43178</v>
      </c>
      <c r="F517" s="75" t="s">
        <v>303</v>
      </c>
      <c r="G517" s="74" t="s">
        <v>970</v>
      </c>
      <c r="H517" s="74" t="s">
        <v>305</v>
      </c>
      <c r="I517" s="77">
        <v>45016</v>
      </c>
      <c r="J517" s="78">
        <v>3300</v>
      </c>
      <c r="K517" s="66"/>
      <c r="L517" s="72">
        <f>COUNTIFS($B$1:B517,B517)</f>
        <v>8</v>
      </c>
      <c r="M517" s="73"/>
    </row>
    <row r="518" spans="1:13" x14ac:dyDescent="0.35">
      <c r="A518" s="74" t="s">
        <v>42</v>
      </c>
      <c r="B518" s="74" t="s">
        <v>158</v>
      </c>
      <c r="C518" s="75" t="s">
        <v>269</v>
      </c>
      <c r="D518" s="76">
        <v>42843</v>
      </c>
      <c r="E518" s="76">
        <v>43224</v>
      </c>
      <c r="F518" s="75" t="s">
        <v>303</v>
      </c>
      <c r="G518" s="74" t="s">
        <v>974</v>
      </c>
      <c r="H518" s="74" t="s">
        <v>343</v>
      </c>
      <c r="I518" s="77">
        <v>44890</v>
      </c>
      <c r="J518" s="78">
        <v>87379.520000000004</v>
      </c>
      <c r="K518" s="66"/>
      <c r="L518" s="72">
        <f>COUNTIFS($B$1:B518,B518)</f>
        <v>1</v>
      </c>
      <c r="M518" s="73"/>
    </row>
    <row r="519" spans="1:13" x14ac:dyDescent="0.35">
      <c r="A519" s="74" t="s">
        <v>42</v>
      </c>
      <c r="B519" s="74" t="s">
        <v>72</v>
      </c>
      <c r="C519" s="75" t="s">
        <v>85</v>
      </c>
      <c r="D519" s="76">
        <v>42863</v>
      </c>
      <c r="E519" s="76">
        <v>43158</v>
      </c>
      <c r="F519" s="75" t="s">
        <v>303</v>
      </c>
      <c r="G519" s="74" t="s">
        <v>975</v>
      </c>
      <c r="H519" s="74" t="s">
        <v>343</v>
      </c>
      <c r="I519" s="77">
        <v>44708</v>
      </c>
      <c r="J519" s="78">
        <v>257009.38</v>
      </c>
      <c r="K519" s="66"/>
      <c r="L519" s="72">
        <f>COUNTIFS($B$1:B519,B519)</f>
        <v>1</v>
      </c>
      <c r="M519" s="73"/>
    </row>
    <row r="520" spans="1:13" x14ac:dyDescent="0.35">
      <c r="A520" s="74" t="s">
        <v>42</v>
      </c>
      <c r="B520" s="74" t="s">
        <v>72</v>
      </c>
      <c r="C520" s="75" t="s">
        <v>85</v>
      </c>
      <c r="D520" s="76">
        <v>42863</v>
      </c>
      <c r="E520" s="76">
        <v>43158</v>
      </c>
      <c r="F520" s="75" t="s">
        <v>303</v>
      </c>
      <c r="G520" s="74" t="s">
        <v>975</v>
      </c>
      <c r="H520" s="74" t="s">
        <v>305</v>
      </c>
      <c r="I520" s="77">
        <v>45016</v>
      </c>
      <c r="J520" s="78">
        <v>257009.38</v>
      </c>
      <c r="K520" s="66"/>
      <c r="L520" s="72">
        <f>COUNTIFS($B$1:B520,B520)</f>
        <v>2</v>
      </c>
      <c r="M520" s="73"/>
    </row>
    <row r="521" spans="1:13" x14ac:dyDescent="0.35">
      <c r="A521" s="74" t="s">
        <v>42</v>
      </c>
      <c r="B521" s="74" t="s">
        <v>976</v>
      </c>
      <c r="C521" s="75" t="s">
        <v>977</v>
      </c>
      <c r="D521" s="76">
        <v>42878</v>
      </c>
      <c r="E521" s="76">
        <v>42997</v>
      </c>
      <c r="F521" s="75" t="s">
        <v>314</v>
      </c>
      <c r="G521" s="74" t="s">
        <v>978</v>
      </c>
      <c r="H521" s="74" t="s">
        <v>305</v>
      </c>
      <c r="I521" s="77">
        <v>44826</v>
      </c>
      <c r="J521" s="78">
        <v>698</v>
      </c>
      <c r="K521" s="66"/>
      <c r="L521" s="72">
        <f>COUNTIFS($B$1:B521,B521)</f>
        <v>1</v>
      </c>
      <c r="M521" s="73"/>
    </row>
    <row r="522" spans="1:13" x14ac:dyDescent="0.35">
      <c r="A522" s="74" t="s">
        <v>42</v>
      </c>
      <c r="B522" s="74" t="s">
        <v>979</v>
      </c>
      <c r="C522" s="75" t="s">
        <v>980</v>
      </c>
      <c r="D522" s="76">
        <v>42885</v>
      </c>
      <c r="E522" s="76">
        <v>43259</v>
      </c>
      <c r="F522" s="75" t="s">
        <v>314</v>
      </c>
      <c r="G522" s="74" t="s">
        <v>981</v>
      </c>
      <c r="H522" s="74" t="s">
        <v>343</v>
      </c>
      <c r="I522" s="77">
        <v>44778</v>
      </c>
      <c r="J522" s="78">
        <v>10071.67</v>
      </c>
      <c r="K522" s="66"/>
      <c r="L522" s="72">
        <f>COUNTIFS($B$1:B522,B522)</f>
        <v>1</v>
      </c>
      <c r="M522" s="73"/>
    </row>
    <row r="523" spans="1:13" x14ac:dyDescent="0.35">
      <c r="A523" s="74" t="s">
        <v>42</v>
      </c>
      <c r="B523" s="74" t="s">
        <v>979</v>
      </c>
      <c r="C523" s="75" t="s">
        <v>980</v>
      </c>
      <c r="D523" s="76">
        <v>42885</v>
      </c>
      <c r="E523" s="76">
        <v>43259</v>
      </c>
      <c r="F523" s="75" t="s">
        <v>314</v>
      </c>
      <c r="G523" s="74" t="s">
        <v>982</v>
      </c>
      <c r="H523" s="74" t="s">
        <v>343</v>
      </c>
      <c r="I523" s="77">
        <v>44778</v>
      </c>
      <c r="J523" s="78">
        <v>15753.79</v>
      </c>
      <c r="K523" s="66"/>
      <c r="L523" s="72">
        <f>COUNTIFS($B$1:B523,B523)</f>
        <v>2</v>
      </c>
      <c r="M523" s="73"/>
    </row>
    <row r="524" spans="1:13" x14ac:dyDescent="0.35">
      <c r="A524" s="74" t="s">
        <v>42</v>
      </c>
      <c r="B524" s="74" t="s">
        <v>979</v>
      </c>
      <c r="C524" s="75" t="s">
        <v>980</v>
      </c>
      <c r="D524" s="76">
        <v>42885</v>
      </c>
      <c r="E524" s="76">
        <v>43259</v>
      </c>
      <c r="F524" s="75" t="s">
        <v>303</v>
      </c>
      <c r="G524" s="74" t="s">
        <v>983</v>
      </c>
      <c r="H524" s="74" t="s">
        <v>343</v>
      </c>
      <c r="I524" s="77">
        <v>44778</v>
      </c>
      <c r="J524" s="78">
        <v>296526.76</v>
      </c>
      <c r="K524" s="66"/>
      <c r="L524" s="72">
        <f>COUNTIFS($B$1:B524,B524)</f>
        <v>3</v>
      </c>
      <c r="M524" s="73"/>
    </row>
    <row r="525" spans="1:13" x14ac:dyDescent="0.35">
      <c r="A525" s="74" t="s">
        <v>42</v>
      </c>
      <c r="B525" s="74" t="s">
        <v>979</v>
      </c>
      <c r="C525" s="75" t="s">
        <v>980</v>
      </c>
      <c r="D525" s="76">
        <v>42885</v>
      </c>
      <c r="E525" s="76">
        <v>43259</v>
      </c>
      <c r="F525" s="75" t="s">
        <v>303</v>
      </c>
      <c r="G525" s="74" t="s">
        <v>984</v>
      </c>
      <c r="H525" s="74" t="s">
        <v>343</v>
      </c>
      <c r="I525" s="77">
        <v>44897</v>
      </c>
      <c r="J525" s="78">
        <v>353401.43</v>
      </c>
      <c r="K525" s="66"/>
      <c r="L525" s="72">
        <f>COUNTIFS($B$1:B525,B525)</f>
        <v>4</v>
      </c>
      <c r="M525" s="73"/>
    </row>
    <row r="526" spans="1:13" x14ac:dyDescent="0.35">
      <c r="A526" s="74" t="s">
        <v>42</v>
      </c>
      <c r="B526" s="74" t="s">
        <v>979</v>
      </c>
      <c r="C526" s="75" t="s">
        <v>980</v>
      </c>
      <c r="D526" s="76">
        <v>42885</v>
      </c>
      <c r="E526" s="76">
        <v>43259</v>
      </c>
      <c r="F526" s="75" t="s">
        <v>303</v>
      </c>
      <c r="G526" s="74" t="s">
        <v>985</v>
      </c>
      <c r="H526" s="74" t="s">
        <v>343</v>
      </c>
      <c r="I526" s="77">
        <v>44778</v>
      </c>
      <c r="J526" s="78">
        <v>154287.29</v>
      </c>
      <c r="K526" s="66"/>
      <c r="L526" s="72">
        <f>COUNTIFS($B$1:B526,B526)</f>
        <v>5</v>
      </c>
      <c r="M526" s="73"/>
    </row>
    <row r="527" spans="1:13" x14ac:dyDescent="0.35">
      <c r="A527" s="74" t="s">
        <v>42</v>
      </c>
      <c r="B527" s="74" t="s">
        <v>979</v>
      </c>
      <c r="C527" s="75" t="s">
        <v>980</v>
      </c>
      <c r="D527" s="76">
        <v>42885</v>
      </c>
      <c r="E527" s="76">
        <v>43259</v>
      </c>
      <c r="F527" s="75" t="s">
        <v>303</v>
      </c>
      <c r="G527" s="74" t="s">
        <v>986</v>
      </c>
      <c r="H527" s="74" t="s">
        <v>343</v>
      </c>
      <c r="I527" s="77">
        <v>44897</v>
      </c>
      <c r="J527" s="78">
        <v>183880.03</v>
      </c>
      <c r="K527" s="66"/>
      <c r="L527" s="72">
        <f>COUNTIFS($B$1:B527,B527)</f>
        <v>6</v>
      </c>
      <c r="M527" s="73"/>
    </row>
    <row r="528" spans="1:13" x14ac:dyDescent="0.35">
      <c r="A528" s="74" t="s">
        <v>42</v>
      </c>
      <c r="B528" s="74" t="s">
        <v>979</v>
      </c>
      <c r="C528" s="75" t="s">
        <v>980</v>
      </c>
      <c r="D528" s="76">
        <v>42885</v>
      </c>
      <c r="E528" s="76">
        <v>43259</v>
      </c>
      <c r="F528" s="75" t="s">
        <v>314</v>
      </c>
      <c r="G528" s="74" t="s">
        <v>987</v>
      </c>
      <c r="H528" s="74" t="s">
        <v>343</v>
      </c>
      <c r="I528" s="77">
        <v>44778</v>
      </c>
      <c r="J528" s="78">
        <v>2785.29</v>
      </c>
      <c r="K528" s="66"/>
      <c r="L528" s="72">
        <f>COUNTIFS($B$1:B528,B528)</f>
        <v>7</v>
      </c>
      <c r="M528" s="73"/>
    </row>
    <row r="529" spans="1:13" x14ac:dyDescent="0.35">
      <c r="A529" s="74" t="s">
        <v>42</v>
      </c>
      <c r="B529" s="74" t="s">
        <v>979</v>
      </c>
      <c r="C529" s="75" t="s">
        <v>980</v>
      </c>
      <c r="D529" s="76">
        <v>42885</v>
      </c>
      <c r="E529" s="76">
        <v>43259</v>
      </c>
      <c r="F529" s="75" t="s">
        <v>314</v>
      </c>
      <c r="G529" s="74" t="s">
        <v>981</v>
      </c>
      <c r="H529" s="74" t="s">
        <v>305</v>
      </c>
      <c r="I529" s="77">
        <v>45016</v>
      </c>
      <c r="J529" s="78">
        <v>10071.67</v>
      </c>
      <c r="K529" s="66"/>
      <c r="L529" s="72">
        <f>COUNTIFS($B$1:B529,B529)</f>
        <v>8</v>
      </c>
      <c r="M529" s="73"/>
    </row>
    <row r="530" spans="1:13" x14ac:dyDescent="0.35">
      <c r="A530" s="74" t="s">
        <v>42</v>
      </c>
      <c r="B530" s="74" t="s">
        <v>979</v>
      </c>
      <c r="C530" s="75" t="s">
        <v>980</v>
      </c>
      <c r="D530" s="76">
        <v>42885</v>
      </c>
      <c r="E530" s="76">
        <v>43259</v>
      </c>
      <c r="F530" s="75" t="s">
        <v>303</v>
      </c>
      <c r="G530" s="74" t="s">
        <v>985</v>
      </c>
      <c r="H530" s="74" t="s">
        <v>305</v>
      </c>
      <c r="I530" s="77">
        <v>45016</v>
      </c>
      <c r="J530" s="78">
        <v>154297.29</v>
      </c>
      <c r="K530" s="66"/>
      <c r="L530" s="72">
        <f>COUNTIFS($B$1:B530,B530)</f>
        <v>9</v>
      </c>
      <c r="M530" s="73"/>
    </row>
    <row r="531" spans="1:13" x14ac:dyDescent="0.35">
      <c r="A531" s="74" t="s">
        <v>42</v>
      </c>
      <c r="B531" s="74" t="s">
        <v>979</v>
      </c>
      <c r="C531" s="75" t="s">
        <v>980</v>
      </c>
      <c r="D531" s="76">
        <v>42885</v>
      </c>
      <c r="E531" s="76">
        <v>43259</v>
      </c>
      <c r="F531" s="75" t="s">
        <v>303</v>
      </c>
      <c r="G531" s="74" t="s">
        <v>986</v>
      </c>
      <c r="H531" s="74" t="s">
        <v>305</v>
      </c>
      <c r="I531" s="77">
        <v>45016</v>
      </c>
      <c r="J531" s="78">
        <v>183880.03</v>
      </c>
      <c r="K531" s="66"/>
      <c r="L531" s="72">
        <f>COUNTIFS($B$1:B531,B531)</f>
        <v>10</v>
      </c>
      <c r="M531" s="73"/>
    </row>
    <row r="532" spans="1:13" x14ac:dyDescent="0.35">
      <c r="A532" s="74" t="s">
        <v>42</v>
      </c>
      <c r="B532" s="74" t="s">
        <v>988</v>
      </c>
      <c r="C532" s="75" t="s">
        <v>989</v>
      </c>
      <c r="D532" s="76">
        <v>42968</v>
      </c>
      <c r="E532" s="76">
        <v>43238</v>
      </c>
      <c r="F532" s="75" t="s">
        <v>314</v>
      </c>
      <c r="G532" s="74" t="s">
        <v>990</v>
      </c>
      <c r="H532" s="74" t="s">
        <v>343</v>
      </c>
      <c r="I532" s="77">
        <v>44890</v>
      </c>
      <c r="J532" s="78">
        <v>763.62</v>
      </c>
      <c r="K532" s="66"/>
      <c r="L532" s="72">
        <f>COUNTIFS($B$1:B532,B532)</f>
        <v>1</v>
      </c>
      <c r="M532" s="73"/>
    </row>
    <row r="533" spans="1:13" x14ac:dyDescent="0.35">
      <c r="A533" s="74" t="s">
        <v>42</v>
      </c>
      <c r="B533" s="74" t="s">
        <v>988</v>
      </c>
      <c r="C533" s="75" t="s">
        <v>989</v>
      </c>
      <c r="D533" s="76">
        <v>42968</v>
      </c>
      <c r="E533" s="76">
        <v>43238</v>
      </c>
      <c r="F533" s="75" t="s">
        <v>303</v>
      </c>
      <c r="G533" s="74" t="s">
        <v>991</v>
      </c>
      <c r="H533" s="74" t="s">
        <v>343</v>
      </c>
      <c r="I533" s="77">
        <v>44890</v>
      </c>
      <c r="J533" s="78">
        <v>74408.08</v>
      </c>
      <c r="K533" s="66"/>
      <c r="L533" s="72">
        <f>COUNTIFS($B$1:B533,B533)</f>
        <v>2</v>
      </c>
      <c r="M533" s="73"/>
    </row>
    <row r="534" spans="1:13" x14ac:dyDescent="0.35">
      <c r="A534" s="74" t="s">
        <v>42</v>
      </c>
      <c r="B534" s="74" t="s">
        <v>988</v>
      </c>
      <c r="C534" s="75" t="s">
        <v>989</v>
      </c>
      <c r="D534" s="76">
        <v>42968</v>
      </c>
      <c r="E534" s="76">
        <v>43238</v>
      </c>
      <c r="F534" s="75" t="s">
        <v>400</v>
      </c>
      <c r="G534" s="74" t="s">
        <v>992</v>
      </c>
      <c r="H534" s="74" t="s">
        <v>343</v>
      </c>
      <c r="I534" s="77">
        <v>44890</v>
      </c>
      <c r="J534" s="78">
        <v>3407.58</v>
      </c>
      <c r="K534" s="66"/>
      <c r="L534" s="72">
        <f>COUNTIFS($B$1:B534,B534)</f>
        <v>3</v>
      </c>
      <c r="M534" s="73"/>
    </row>
    <row r="535" spans="1:13" x14ac:dyDescent="0.35">
      <c r="A535" s="74" t="s">
        <v>42</v>
      </c>
      <c r="B535" s="74" t="s">
        <v>988</v>
      </c>
      <c r="C535" s="75" t="s">
        <v>989</v>
      </c>
      <c r="D535" s="76">
        <v>42968</v>
      </c>
      <c r="E535" s="76">
        <v>43238</v>
      </c>
      <c r="F535" s="75" t="s">
        <v>400</v>
      </c>
      <c r="G535" s="74" t="s">
        <v>992</v>
      </c>
      <c r="H535" s="74" t="s">
        <v>305</v>
      </c>
      <c r="I535" s="77">
        <v>45016</v>
      </c>
      <c r="J535" s="78">
        <v>3407.58</v>
      </c>
      <c r="K535" s="66"/>
      <c r="L535" s="72">
        <f>COUNTIFS($B$1:B535,B535)</f>
        <v>4</v>
      </c>
      <c r="M535" s="73"/>
    </row>
    <row r="536" spans="1:13" x14ac:dyDescent="0.35">
      <c r="A536" s="74" t="s">
        <v>42</v>
      </c>
      <c r="B536" s="74" t="s">
        <v>104</v>
      </c>
      <c r="C536" s="75" t="s">
        <v>124</v>
      </c>
      <c r="D536" s="76">
        <v>43032</v>
      </c>
      <c r="E536" s="76">
        <v>43321</v>
      </c>
      <c r="F536" s="75" t="s">
        <v>314</v>
      </c>
      <c r="G536" s="74" t="s">
        <v>993</v>
      </c>
      <c r="H536" s="74" t="s">
        <v>343</v>
      </c>
      <c r="I536" s="77">
        <v>44778</v>
      </c>
      <c r="J536" s="78">
        <v>3508.36</v>
      </c>
      <c r="K536" s="66"/>
      <c r="L536" s="72">
        <f>COUNTIFS($B$1:B536,B536)</f>
        <v>1</v>
      </c>
      <c r="M536" s="73"/>
    </row>
    <row r="537" spans="1:13" x14ac:dyDescent="0.35">
      <c r="A537" s="74" t="s">
        <v>42</v>
      </c>
      <c r="B537" s="74" t="s">
        <v>104</v>
      </c>
      <c r="C537" s="75" t="s">
        <v>124</v>
      </c>
      <c r="D537" s="76">
        <v>43032</v>
      </c>
      <c r="E537" s="76">
        <v>43321</v>
      </c>
      <c r="F537" s="75" t="s">
        <v>303</v>
      </c>
      <c r="G537" s="74" t="s">
        <v>994</v>
      </c>
      <c r="H537" s="74" t="s">
        <v>343</v>
      </c>
      <c r="I537" s="77">
        <v>44778</v>
      </c>
      <c r="J537" s="78">
        <v>204679.88</v>
      </c>
      <c r="K537" s="66"/>
      <c r="L537" s="72">
        <f>COUNTIFS($B$1:B537,B537)</f>
        <v>2</v>
      </c>
      <c r="M537" s="73"/>
    </row>
    <row r="538" spans="1:13" x14ac:dyDescent="0.35">
      <c r="A538" s="74" t="s">
        <v>42</v>
      </c>
      <c r="B538" s="74" t="s">
        <v>104</v>
      </c>
      <c r="C538" s="75" t="s">
        <v>124</v>
      </c>
      <c r="D538" s="76">
        <v>43032</v>
      </c>
      <c r="E538" s="76">
        <v>43321</v>
      </c>
      <c r="F538" s="75" t="s">
        <v>303</v>
      </c>
      <c r="G538" s="74" t="s">
        <v>995</v>
      </c>
      <c r="H538" s="74" t="s">
        <v>343</v>
      </c>
      <c r="I538" s="77">
        <v>44778</v>
      </c>
      <c r="J538" s="78">
        <v>253387.68</v>
      </c>
      <c r="K538" s="66"/>
      <c r="L538" s="72">
        <f>COUNTIFS($B$1:B538,B538)</f>
        <v>3</v>
      </c>
      <c r="M538" s="73"/>
    </row>
    <row r="539" spans="1:13" x14ac:dyDescent="0.35">
      <c r="A539" s="74" t="s">
        <v>42</v>
      </c>
      <c r="B539" s="74" t="s">
        <v>104</v>
      </c>
      <c r="C539" s="75" t="s">
        <v>124</v>
      </c>
      <c r="D539" s="76">
        <v>43032</v>
      </c>
      <c r="E539" s="76">
        <v>43321</v>
      </c>
      <c r="F539" s="75" t="s">
        <v>314</v>
      </c>
      <c r="G539" s="74" t="s">
        <v>996</v>
      </c>
      <c r="H539" s="74" t="s">
        <v>343</v>
      </c>
      <c r="I539" s="77">
        <v>44778</v>
      </c>
      <c r="J539" s="78">
        <v>616.67999999999995</v>
      </c>
      <c r="K539" s="66"/>
      <c r="L539" s="72">
        <f>COUNTIFS($B$1:B539,B539)</f>
        <v>4</v>
      </c>
      <c r="M539" s="73"/>
    </row>
    <row r="540" spans="1:13" x14ac:dyDescent="0.35">
      <c r="A540" s="74" t="s">
        <v>42</v>
      </c>
      <c r="B540" s="74" t="s">
        <v>997</v>
      </c>
      <c r="C540" s="75" t="s">
        <v>998</v>
      </c>
      <c r="D540" s="76">
        <v>43059</v>
      </c>
      <c r="E540" s="76">
        <v>43299</v>
      </c>
      <c r="F540" s="75" t="s">
        <v>303</v>
      </c>
      <c r="G540" s="74" t="s">
        <v>999</v>
      </c>
      <c r="H540" s="74" t="s">
        <v>343</v>
      </c>
      <c r="I540" s="77">
        <v>44778</v>
      </c>
      <c r="J540" s="78">
        <v>94457.34</v>
      </c>
      <c r="K540" s="66"/>
      <c r="L540" s="72">
        <f>COUNTIFS($B$1:B540,B540)</f>
        <v>1</v>
      </c>
      <c r="M540" s="73"/>
    </row>
    <row r="541" spans="1:13" x14ac:dyDescent="0.35">
      <c r="A541" s="74" t="s">
        <v>42</v>
      </c>
      <c r="B541" s="74" t="s">
        <v>997</v>
      </c>
      <c r="C541" s="75" t="s">
        <v>998</v>
      </c>
      <c r="D541" s="76">
        <v>43059</v>
      </c>
      <c r="E541" s="76">
        <v>43299</v>
      </c>
      <c r="F541" s="75" t="s">
        <v>303</v>
      </c>
      <c r="G541" s="74" t="s">
        <v>1000</v>
      </c>
      <c r="H541" s="74" t="s">
        <v>343</v>
      </c>
      <c r="I541" s="77">
        <v>44778</v>
      </c>
      <c r="J541" s="78">
        <v>94691.98</v>
      </c>
      <c r="K541" s="66"/>
      <c r="L541" s="72">
        <f>COUNTIFS($B$1:B541,B541)</f>
        <v>2</v>
      </c>
      <c r="M541" s="73"/>
    </row>
    <row r="542" spans="1:13" x14ac:dyDescent="0.35">
      <c r="A542" s="74" t="s">
        <v>42</v>
      </c>
      <c r="B542" s="74" t="s">
        <v>997</v>
      </c>
      <c r="C542" s="75" t="s">
        <v>998</v>
      </c>
      <c r="D542" s="76">
        <v>43059</v>
      </c>
      <c r="E542" s="76">
        <v>43299</v>
      </c>
      <c r="F542" s="75" t="s">
        <v>303</v>
      </c>
      <c r="G542" s="74" t="s">
        <v>1001</v>
      </c>
      <c r="H542" s="74" t="s">
        <v>343</v>
      </c>
      <c r="I542" s="77">
        <v>44778</v>
      </c>
      <c r="J542" s="78">
        <v>116936.22</v>
      </c>
      <c r="K542" s="66"/>
      <c r="L542" s="72">
        <f>COUNTIFS($B$1:B542,B542)</f>
        <v>3</v>
      </c>
      <c r="M542" s="73"/>
    </row>
    <row r="543" spans="1:13" x14ac:dyDescent="0.35">
      <c r="A543" s="74" t="s">
        <v>42</v>
      </c>
      <c r="B543" s="74" t="s">
        <v>997</v>
      </c>
      <c r="C543" s="75" t="s">
        <v>998</v>
      </c>
      <c r="D543" s="76">
        <v>43059</v>
      </c>
      <c r="E543" s="76">
        <v>43299</v>
      </c>
      <c r="F543" s="75" t="s">
        <v>303</v>
      </c>
      <c r="G543" s="74" t="s">
        <v>1002</v>
      </c>
      <c r="H543" s="74" t="s">
        <v>343</v>
      </c>
      <c r="I543" s="77">
        <v>44778</v>
      </c>
      <c r="J543" s="78">
        <v>117226.7</v>
      </c>
      <c r="K543" s="66"/>
      <c r="L543" s="72">
        <f>COUNTIFS($B$1:B543,B543)</f>
        <v>4</v>
      </c>
      <c r="M543" s="73"/>
    </row>
    <row r="544" spans="1:13" x14ac:dyDescent="0.35">
      <c r="A544" s="74" t="s">
        <v>42</v>
      </c>
      <c r="B544" s="74" t="s">
        <v>997</v>
      </c>
      <c r="C544" s="75" t="s">
        <v>998</v>
      </c>
      <c r="D544" s="76">
        <v>43059</v>
      </c>
      <c r="E544" s="76">
        <v>43299</v>
      </c>
      <c r="F544" s="75" t="s">
        <v>314</v>
      </c>
      <c r="G544" s="74" t="s">
        <v>1003</v>
      </c>
      <c r="H544" s="74" t="s">
        <v>305</v>
      </c>
      <c r="I544" s="77">
        <v>45016</v>
      </c>
      <c r="J544" s="78">
        <v>2074.5</v>
      </c>
      <c r="K544" s="66"/>
      <c r="L544" s="72">
        <f>COUNTIFS($B$1:B544,B544)</f>
        <v>5</v>
      </c>
      <c r="M544" s="73"/>
    </row>
    <row r="545" spans="1:13" x14ac:dyDescent="0.35">
      <c r="A545" s="74" t="s">
        <v>42</v>
      </c>
      <c r="B545" s="74" t="s">
        <v>1004</v>
      </c>
      <c r="C545" s="75" t="s">
        <v>1005</v>
      </c>
      <c r="D545" s="76">
        <v>43270</v>
      </c>
      <c r="E545" s="76">
        <v>43357</v>
      </c>
      <c r="F545" s="75" t="s">
        <v>314</v>
      </c>
      <c r="G545" s="74" t="s">
        <v>1006</v>
      </c>
      <c r="H545" s="74" t="s">
        <v>343</v>
      </c>
      <c r="I545" s="77">
        <v>44897</v>
      </c>
      <c r="J545" s="78">
        <v>3186.99</v>
      </c>
      <c r="K545" s="66"/>
      <c r="L545" s="72">
        <f>COUNTIFS($B$1:B545,B545)</f>
        <v>1</v>
      </c>
      <c r="M545" s="73"/>
    </row>
    <row r="546" spans="1:13" x14ac:dyDescent="0.35">
      <c r="A546" s="74" t="s">
        <v>42</v>
      </c>
      <c r="B546" s="74" t="s">
        <v>1004</v>
      </c>
      <c r="C546" s="75" t="s">
        <v>1005</v>
      </c>
      <c r="D546" s="76">
        <v>43270</v>
      </c>
      <c r="E546" s="76">
        <v>43357</v>
      </c>
      <c r="F546" s="75" t="s">
        <v>314</v>
      </c>
      <c r="G546" s="74" t="s">
        <v>1007</v>
      </c>
      <c r="H546" s="74" t="s">
        <v>343</v>
      </c>
      <c r="I546" s="77">
        <v>44897</v>
      </c>
      <c r="J546" s="78">
        <v>4985.13</v>
      </c>
      <c r="K546" s="66"/>
      <c r="L546" s="72">
        <f>COUNTIFS($B$1:B546,B546)</f>
        <v>2</v>
      </c>
      <c r="M546" s="73"/>
    </row>
    <row r="547" spans="1:13" x14ac:dyDescent="0.35">
      <c r="A547" s="74" t="s">
        <v>42</v>
      </c>
      <c r="B547" s="74" t="s">
        <v>1004</v>
      </c>
      <c r="C547" s="75" t="s">
        <v>1005</v>
      </c>
      <c r="D547" s="76">
        <v>43270</v>
      </c>
      <c r="E547" s="76">
        <v>43357</v>
      </c>
      <c r="F547" s="75" t="s">
        <v>303</v>
      </c>
      <c r="G547" s="74" t="s">
        <v>1008</v>
      </c>
      <c r="H547" s="74" t="s">
        <v>343</v>
      </c>
      <c r="I547" s="77">
        <v>44897</v>
      </c>
      <c r="J547" s="78">
        <v>161895.66</v>
      </c>
      <c r="K547" s="66"/>
      <c r="L547" s="72">
        <f>COUNTIFS($B$1:B547,B547)</f>
        <v>3</v>
      </c>
      <c r="M547" s="73"/>
    </row>
    <row r="548" spans="1:13" x14ac:dyDescent="0.35">
      <c r="A548" s="74" t="s">
        <v>42</v>
      </c>
      <c r="B548" s="74" t="s">
        <v>1004</v>
      </c>
      <c r="C548" s="75" t="s">
        <v>1005</v>
      </c>
      <c r="D548" s="76">
        <v>43270</v>
      </c>
      <c r="E548" s="76">
        <v>43357</v>
      </c>
      <c r="F548" s="75" t="s">
        <v>303</v>
      </c>
      <c r="G548" s="74" t="s">
        <v>1009</v>
      </c>
      <c r="H548" s="74" t="s">
        <v>343</v>
      </c>
      <c r="I548" s="77">
        <v>44897</v>
      </c>
      <c r="J548" s="78">
        <v>161895.66</v>
      </c>
      <c r="K548" s="66"/>
      <c r="L548" s="72">
        <f>COUNTIFS($B$1:B548,B548)</f>
        <v>4</v>
      </c>
      <c r="M548" s="73"/>
    </row>
    <row r="549" spans="1:13" x14ac:dyDescent="0.35">
      <c r="A549" s="74" t="s">
        <v>42</v>
      </c>
      <c r="B549" s="74" t="s">
        <v>1004</v>
      </c>
      <c r="C549" s="75" t="s">
        <v>1005</v>
      </c>
      <c r="D549" s="76">
        <v>43270</v>
      </c>
      <c r="E549" s="76">
        <v>43357</v>
      </c>
      <c r="F549" s="75" t="s">
        <v>310</v>
      </c>
      <c r="G549" s="74" t="s">
        <v>1010</v>
      </c>
      <c r="H549" s="74" t="s">
        <v>343</v>
      </c>
      <c r="I549" s="77">
        <v>44897</v>
      </c>
      <c r="J549" s="78">
        <v>6598.97</v>
      </c>
      <c r="K549" s="66"/>
      <c r="L549" s="72">
        <f>COUNTIFS($B$1:B549,B549)</f>
        <v>5</v>
      </c>
      <c r="M549" s="73"/>
    </row>
    <row r="550" spans="1:13" x14ac:dyDescent="0.35">
      <c r="A550" s="74" t="s">
        <v>42</v>
      </c>
      <c r="B550" s="74" t="s">
        <v>1004</v>
      </c>
      <c r="C550" s="75" t="s">
        <v>1005</v>
      </c>
      <c r="D550" s="76">
        <v>43270</v>
      </c>
      <c r="E550" s="76">
        <v>43357</v>
      </c>
      <c r="F550" s="75" t="s">
        <v>400</v>
      </c>
      <c r="G550" s="74" t="s">
        <v>1011</v>
      </c>
      <c r="H550" s="74" t="s">
        <v>343</v>
      </c>
      <c r="I550" s="77">
        <v>44897</v>
      </c>
      <c r="J550" s="78">
        <v>6107.22</v>
      </c>
      <c r="K550" s="66"/>
      <c r="L550" s="72">
        <f>COUNTIFS($B$1:B550,B550)</f>
        <v>6</v>
      </c>
      <c r="M550" s="73"/>
    </row>
    <row r="551" spans="1:13" x14ac:dyDescent="0.35">
      <c r="A551" s="74" t="s">
        <v>42</v>
      </c>
      <c r="B551" s="74" t="s">
        <v>1004</v>
      </c>
      <c r="C551" s="75" t="s">
        <v>1005</v>
      </c>
      <c r="D551" s="76">
        <v>43270</v>
      </c>
      <c r="E551" s="76">
        <v>43357</v>
      </c>
      <c r="F551" s="75" t="s">
        <v>314</v>
      </c>
      <c r="G551" s="74" t="s">
        <v>1012</v>
      </c>
      <c r="H551" s="74" t="s">
        <v>343</v>
      </c>
      <c r="I551" s="77">
        <v>44897</v>
      </c>
      <c r="J551" s="78">
        <v>880.66</v>
      </c>
      <c r="K551" s="66"/>
      <c r="L551" s="72">
        <f>COUNTIFS($B$1:B551,B551)</f>
        <v>7</v>
      </c>
      <c r="M551" s="73"/>
    </row>
    <row r="552" spans="1:13" x14ac:dyDescent="0.35">
      <c r="A552" s="74" t="s">
        <v>42</v>
      </c>
      <c r="B552" s="74" t="s">
        <v>1013</v>
      </c>
      <c r="C552" s="75" t="s">
        <v>1014</v>
      </c>
      <c r="D552" s="76">
        <v>43844</v>
      </c>
      <c r="E552" s="76">
        <v>44179</v>
      </c>
      <c r="F552" s="75" t="s">
        <v>400</v>
      </c>
      <c r="G552" s="74" t="s">
        <v>1015</v>
      </c>
      <c r="H552" s="74" t="s">
        <v>343</v>
      </c>
      <c r="I552" s="77">
        <v>44946</v>
      </c>
      <c r="J552" s="78">
        <v>123850.14</v>
      </c>
      <c r="K552" s="66"/>
      <c r="L552" s="72">
        <f>COUNTIFS($B$1:B552,B552)</f>
        <v>1</v>
      </c>
      <c r="M552" s="73"/>
    </row>
    <row r="553" spans="1:13" x14ac:dyDescent="0.35">
      <c r="A553" s="74" t="s">
        <v>42</v>
      </c>
      <c r="B553" s="74" t="s">
        <v>1013</v>
      </c>
      <c r="C553" s="75" t="s">
        <v>1014</v>
      </c>
      <c r="D553" s="76">
        <v>43844</v>
      </c>
      <c r="E553" s="76">
        <v>44179</v>
      </c>
      <c r="F553" s="75" t="s">
        <v>303</v>
      </c>
      <c r="G553" s="74" t="s">
        <v>1016</v>
      </c>
      <c r="H553" s="74" t="s">
        <v>343</v>
      </c>
      <c r="I553" s="77">
        <v>44946</v>
      </c>
      <c r="J553" s="78">
        <v>373765.35</v>
      </c>
      <c r="K553" s="66"/>
      <c r="L553" s="72">
        <f>COUNTIFS($B$1:B553,B553)</f>
        <v>2</v>
      </c>
      <c r="M553" s="73"/>
    </row>
    <row r="554" spans="1:13" x14ac:dyDescent="0.35">
      <c r="A554" s="74" t="s">
        <v>42</v>
      </c>
      <c r="B554" s="74" t="s">
        <v>1013</v>
      </c>
      <c r="C554" s="75" t="s">
        <v>1014</v>
      </c>
      <c r="D554" s="76">
        <v>43844</v>
      </c>
      <c r="E554" s="76">
        <v>44179</v>
      </c>
      <c r="F554" s="75" t="s">
        <v>303</v>
      </c>
      <c r="G554" s="74" t="s">
        <v>1017</v>
      </c>
      <c r="H554" s="74" t="s">
        <v>343</v>
      </c>
      <c r="I554" s="77">
        <v>44946</v>
      </c>
      <c r="J554" s="78">
        <v>712641.48</v>
      </c>
      <c r="K554" s="66"/>
      <c r="L554" s="72">
        <f>COUNTIFS($B$1:B554,B554)</f>
        <v>3</v>
      </c>
      <c r="M554" s="73"/>
    </row>
    <row r="555" spans="1:13" x14ac:dyDescent="0.35">
      <c r="A555" s="74" t="s">
        <v>42</v>
      </c>
      <c r="B555" s="74" t="s">
        <v>1013</v>
      </c>
      <c r="C555" s="75" t="s">
        <v>1014</v>
      </c>
      <c r="D555" s="76">
        <v>43844</v>
      </c>
      <c r="E555" s="76">
        <v>44179</v>
      </c>
      <c r="F555" s="75" t="s">
        <v>303</v>
      </c>
      <c r="G555" s="74" t="s">
        <v>1018</v>
      </c>
      <c r="H555" s="74" t="s">
        <v>343</v>
      </c>
      <c r="I555" s="77">
        <v>45016</v>
      </c>
      <c r="J555" s="78">
        <v>369758.53</v>
      </c>
      <c r="K555" s="66"/>
      <c r="L555" s="72">
        <f>COUNTIFS($B$1:B555,B555)</f>
        <v>4</v>
      </c>
      <c r="M555" s="73"/>
    </row>
    <row r="556" spans="1:13" x14ac:dyDescent="0.35">
      <c r="A556" s="74" t="s">
        <v>42</v>
      </c>
      <c r="B556" s="74" t="s">
        <v>1013</v>
      </c>
      <c r="C556" s="75" t="s">
        <v>1014</v>
      </c>
      <c r="D556" s="76">
        <v>43844</v>
      </c>
      <c r="E556" s="76">
        <v>44179</v>
      </c>
      <c r="F556" s="75" t="s">
        <v>400</v>
      </c>
      <c r="G556" s="74" t="s">
        <v>1019</v>
      </c>
      <c r="H556" s="74" t="s">
        <v>343</v>
      </c>
      <c r="I556" s="77">
        <v>44946</v>
      </c>
      <c r="J556" s="78">
        <v>1849.08</v>
      </c>
      <c r="K556" s="66"/>
      <c r="L556" s="72">
        <f>COUNTIFS($B$1:B556,B556)</f>
        <v>5</v>
      </c>
      <c r="M556" s="73"/>
    </row>
    <row r="557" spans="1:13" x14ac:dyDescent="0.35">
      <c r="A557" s="74" t="s">
        <v>43</v>
      </c>
      <c r="B557" s="74" t="s">
        <v>1020</v>
      </c>
      <c r="C557" s="75" t="s">
        <v>1021</v>
      </c>
      <c r="D557" s="76">
        <v>38247</v>
      </c>
      <c r="E557" s="76">
        <v>38820</v>
      </c>
      <c r="F557" s="75" t="s">
        <v>314</v>
      </c>
      <c r="G557" s="74" t="s">
        <v>1022</v>
      </c>
      <c r="H557" s="74" t="s">
        <v>305</v>
      </c>
      <c r="I557" s="77">
        <v>45016</v>
      </c>
      <c r="J557" s="78">
        <v>691.5</v>
      </c>
      <c r="K557" s="66"/>
      <c r="L557" s="72">
        <f>COUNTIFS($B$1:B557,B557)</f>
        <v>1</v>
      </c>
      <c r="M557" s="73"/>
    </row>
    <row r="558" spans="1:13" x14ac:dyDescent="0.35">
      <c r="A558" s="74" t="s">
        <v>43</v>
      </c>
      <c r="B558" s="74" t="s">
        <v>1023</v>
      </c>
      <c r="C558" s="75" t="s">
        <v>1024</v>
      </c>
      <c r="D558" s="76">
        <v>38705</v>
      </c>
      <c r="E558" s="76">
        <v>38853</v>
      </c>
      <c r="F558" s="75" t="s">
        <v>314</v>
      </c>
      <c r="G558" s="74" t="s">
        <v>1025</v>
      </c>
      <c r="H558" s="74" t="s">
        <v>305</v>
      </c>
      <c r="I558" s="77">
        <v>45016</v>
      </c>
      <c r="J558" s="78">
        <v>5917.52</v>
      </c>
      <c r="K558" s="66"/>
      <c r="L558" s="72">
        <f>COUNTIFS($B$1:B558,B558)</f>
        <v>1</v>
      </c>
      <c r="M558" s="73"/>
    </row>
    <row r="559" spans="1:13" x14ac:dyDescent="0.35">
      <c r="A559" s="74" t="s">
        <v>43</v>
      </c>
      <c r="B559" s="74" t="s">
        <v>1026</v>
      </c>
      <c r="C559" s="75" t="s">
        <v>1027</v>
      </c>
      <c r="D559" s="76">
        <v>41509</v>
      </c>
      <c r="E559" s="76">
        <v>41590</v>
      </c>
      <c r="F559" s="75" t="s">
        <v>314</v>
      </c>
      <c r="G559" s="74" t="s">
        <v>1028</v>
      </c>
      <c r="H559" s="74" t="s">
        <v>343</v>
      </c>
      <c r="I559" s="77">
        <v>44652</v>
      </c>
      <c r="J559" s="78">
        <v>364.9</v>
      </c>
      <c r="K559" s="66"/>
      <c r="L559" s="72">
        <f>COUNTIFS($B$1:B559,B559)</f>
        <v>1</v>
      </c>
      <c r="M559" s="73"/>
    </row>
    <row r="560" spans="1:13" x14ac:dyDescent="0.35">
      <c r="A560" s="74" t="s">
        <v>43</v>
      </c>
      <c r="B560" s="74" t="s">
        <v>1026</v>
      </c>
      <c r="C560" s="75" t="s">
        <v>1027</v>
      </c>
      <c r="D560" s="76">
        <v>41509</v>
      </c>
      <c r="E560" s="76">
        <v>41590</v>
      </c>
      <c r="F560" s="75" t="s">
        <v>314</v>
      </c>
      <c r="G560" s="74" t="s">
        <v>1029</v>
      </c>
      <c r="H560" s="74" t="s">
        <v>343</v>
      </c>
      <c r="I560" s="77">
        <v>44652</v>
      </c>
      <c r="J560" s="78">
        <v>158.33000000000001</v>
      </c>
      <c r="K560" s="66"/>
      <c r="L560" s="72">
        <f>COUNTIFS($B$1:B560,B560)</f>
        <v>2</v>
      </c>
      <c r="M560" s="73"/>
    </row>
    <row r="561" spans="1:13" x14ac:dyDescent="0.35">
      <c r="A561" s="74" t="s">
        <v>43</v>
      </c>
      <c r="B561" s="74" t="s">
        <v>1026</v>
      </c>
      <c r="C561" s="75" t="s">
        <v>1027</v>
      </c>
      <c r="D561" s="76">
        <v>41509</v>
      </c>
      <c r="E561" s="76">
        <v>41590</v>
      </c>
      <c r="F561" s="75" t="s">
        <v>303</v>
      </c>
      <c r="G561" s="74" t="s">
        <v>1030</v>
      </c>
      <c r="H561" s="74" t="s">
        <v>343</v>
      </c>
      <c r="I561" s="77">
        <v>44652</v>
      </c>
      <c r="J561" s="78">
        <v>14649.03</v>
      </c>
      <c r="K561" s="66"/>
      <c r="L561" s="72">
        <f>COUNTIFS($B$1:B561,B561)</f>
        <v>3</v>
      </c>
      <c r="M561" s="73"/>
    </row>
    <row r="562" spans="1:13" x14ac:dyDescent="0.35">
      <c r="A562" s="74" t="s">
        <v>43</v>
      </c>
      <c r="B562" s="74" t="s">
        <v>1026</v>
      </c>
      <c r="C562" s="75" t="s">
        <v>1027</v>
      </c>
      <c r="D562" s="76">
        <v>41509</v>
      </c>
      <c r="E562" s="76">
        <v>41590</v>
      </c>
      <c r="F562" s="75" t="s">
        <v>310</v>
      </c>
      <c r="G562" s="74" t="s">
        <v>1031</v>
      </c>
      <c r="H562" s="74" t="s">
        <v>343</v>
      </c>
      <c r="I562" s="77">
        <v>44652</v>
      </c>
      <c r="J562" s="78">
        <v>153.09</v>
      </c>
      <c r="K562" s="66"/>
      <c r="L562" s="72">
        <f>COUNTIFS($B$1:B562,B562)</f>
        <v>4</v>
      </c>
      <c r="M562" s="73"/>
    </row>
    <row r="563" spans="1:13" x14ac:dyDescent="0.35">
      <c r="A563" s="74" t="s">
        <v>43</v>
      </c>
      <c r="B563" s="74" t="s">
        <v>1026</v>
      </c>
      <c r="C563" s="75" t="s">
        <v>1027</v>
      </c>
      <c r="D563" s="76">
        <v>41509</v>
      </c>
      <c r="E563" s="76">
        <v>41590</v>
      </c>
      <c r="F563" s="75" t="s">
        <v>314</v>
      </c>
      <c r="G563" s="74" t="s">
        <v>1029</v>
      </c>
      <c r="H563" s="74" t="s">
        <v>305</v>
      </c>
      <c r="I563" s="77">
        <v>44839</v>
      </c>
      <c r="J563" s="78">
        <v>158.33000000000001</v>
      </c>
      <c r="K563" s="66"/>
      <c r="L563" s="72">
        <f>COUNTIFS($B$1:B563,B563)</f>
        <v>5</v>
      </c>
      <c r="M563" s="73"/>
    </row>
    <row r="564" spans="1:13" x14ac:dyDescent="0.35">
      <c r="A564" s="74" t="s">
        <v>43</v>
      </c>
      <c r="B564" s="74" t="s">
        <v>1026</v>
      </c>
      <c r="C564" s="75" t="s">
        <v>1027</v>
      </c>
      <c r="D564" s="76">
        <v>41509</v>
      </c>
      <c r="E564" s="76">
        <v>41590</v>
      </c>
      <c r="F564" s="75" t="s">
        <v>303</v>
      </c>
      <c r="G564" s="74" t="s">
        <v>1030</v>
      </c>
      <c r="H564" s="74" t="s">
        <v>305</v>
      </c>
      <c r="I564" s="77">
        <v>45016</v>
      </c>
      <c r="J564" s="78">
        <v>14649.03</v>
      </c>
      <c r="K564" s="66"/>
      <c r="L564" s="72">
        <f>COUNTIFS($B$1:B564,B564)</f>
        <v>6</v>
      </c>
      <c r="M564" s="73"/>
    </row>
    <row r="565" spans="1:13" x14ac:dyDescent="0.35">
      <c r="A565" s="74" t="s">
        <v>43</v>
      </c>
      <c r="B565" s="74" t="s">
        <v>1032</v>
      </c>
      <c r="C565" s="75" t="s">
        <v>1033</v>
      </c>
      <c r="D565" s="76">
        <v>41719</v>
      </c>
      <c r="E565" s="76">
        <v>41814</v>
      </c>
      <c r="F565" s="75" t="s">
        <v>303</v>
      </c>
      <c r="G565" s="74" t="s">
        <v>1034</v>
      </c>
      <c r="H565" s="74" t="s">
        <v>305</v>
      </c>
      <c r="I565" s="77">
        <v>45016</v>
      </c>
      <c r="J565" s="78">
        <v>2975</v>
      </c>
      <c r="K565" s="66"/>
      <c r="L565" s="72">
        <f>COUNTIFS($B$1:B565,B565)</f>
        <v>1</v>
      </c>
      <c r="M565" s="73"/>
    </row>
    <row r="566" spans="1:13" x14ac:dyDescent="0.35">
      <c r="A566" s="75" t="s">
        <v>43</v>
      </c>
      <c r="B566" s="75" t="s">
        <v>1035</v>
      </c>
      <c r="C566" s="75" t="s">
        <v>1036</v>
      </c>
      <c r="D566" s="76">
        <v>44571</v>
      </c>
      <c r="E566" s="76">
        <v>44974</v>
      </c>
      <c r="F566" s="75" t="s">
        <v>463</v>
      </c>
      <c r="G566" s="75" t="s">
        <v>21</v>
      </c>
      <c r="H566" s="74" t="s">
        <v>449</v>
      </c>
      <c r="I566" s="76">
        <v>44974</v>
      </c>
      <c r="J566" s="79">
        <v>0</v>
      </c>
      <c r="K566" s="66"/>
      <c r="L566" s="72">
        <f>COUNTIFS($B$1:B566,B566)</f>
        <v>1</v>
      </c>
      <c r="M566" s="73"/>
    </row>
    <row r="567" spans="1:13" x14ac:dyDescent="0.35">
      <c r="A567" s="75" t="s">
        <v>43</v>
      </c>
      <c r="B567" s="75" t="s">
        <v>1035</v>
      </c>
      <c r="C567" s="75" t="s">
        <v>1036</v>
      </c>
      <c r="D567" s="76">
        <v>44571</v>
      </c>
      <c r="E567" s="76">
        <v>44974</v>
      </c>
      <c r="F567" s="75" t="s">
        <v>314</v>
      </c>
      <c r="G567" s="75" t="s">
        <v>1037</v>
      </c>
      <c r="H567" s="74" t="s">
        <v>449</v>
      </c>
      <c r="I567" s="76">
        <v>44974</v>
      </c>
      <c r="J567" s="79">
        <v>771.74</v>
      </c>
      <c r="K567" s="66"/>
      <c r="L567" s="72">
        <f>COUNTIFS($B$1:B567,B567)</f>
        <v>2</v>
      </c>
      <c r="M567" s="73"/>
    </row>
    <row r="568" spans="1:13" x14ac:dyDescent="0.35">
      <c r="A568" s="75" t="s">
        <v>43</v>
      </c>
      <c r="B568" s="75" t="s">
        <v>1035</v>
      </c>
      <c r="C568" s="75" t="s">
        <v>1036</v>
      </c>
      <c r="D568" s="76">
        <v>44571</v>
      </c>
      <c r="E568" s="76">
        <v>44974</v>
      </c>
      <c r="F568" s="75" t="s">
        <v>314</v>
      </c>
      <c r="G568" s="75" t="s">
        <v>1038</v>
      </c>
      <c r="H568" s="74" t="s">
        <v>449</v>
      </c>
      <c r="I568" s="76">
        <v>44974</v>
      </c>
      <c r="J568" s="79">
        <v>2606.15</v>
      </c>
      <c r="K568" s="66"/>
      <c r="L568" s="72">
        <f>COUNTIFS($B$1:B568,B568)</f>
        <v>3</v>
      </c>
      <c r="M568" s="73"/>
    </row>
    <row r="569" spans="1:13" x14ac:dyDescent="0.35">
      <c r="A569" s="75" t="s">
        <v>43</v>
      </c>
      <c r="B569" s="75" t="s">
        <v>1035</v>
      </c>
      <c r="C569" s="75" t="s">
        <v>1036</v>
      </c>
      <c r="D569" s="76">
        <v>44571</v>
      </c>
      <c r="E569" s="76">
        <v>44974</v>
      </c>
      <c r="F569" s="75" t="s">
        <v>400</v>
      </c>
      <c r="G569" s="75" t="s">
        <v>1039</v>
      </c>
      <c r="H569" s="74" t="s">
        <v>449</v>
      </c>
      <c r="I569" s="76">
        <v>44974</v>
      </c>
      <c r="J569" s="79">
        <v>18000</v>
      </c>
      <c r="K569" s="66"/>
      <c r="L569" s="72">
        <f>COUNTIFS($B$1:B569,B569)</f>
        <v>4</v>
      </c>
      <c r="M569" s="73"/>
    </row>
    <row r="570" spans="1:13" x14ac:dyDescent="0.35">
      <c r="A570" s="75" t="s">
        <v>43</v>
      </c>
      <c r="B570" s="75" t="s">
        <v>1035</v>
      </c>
      <c r="C570" s="75" t="s">
        <v>1036</v>
      </c>
      <c r="D570" s="76">
        <v>44571</v>
      </c>
      <c r="E570" s="76">
        <v>44974</v>
      </c>
      <c r="F570" s="75" t="s">
        <v>303</v>
      </c>
      <c r="G570" s="75" t="s">
        <v>1040</v>
      </c>
      <c r="H570" s="74" t="s">
        <v>449</v>
      </c>
      <c r="I570" s="76">
        <v>44974</v>
      </c>
      <c r="J570" s="79">
        <v>204452</v>
      </c>
      <c r="K570" s="66"/>
      <c r="L570" s="72">
        <f>COUNTIFS($B$1:B570,B570)</f>
        <v>5</v>
      </c>
      <c r="M570" s="73"/>
    </row>
    <row r="571" spans="1:13" x14ac:dyDescent="0.35">
      <c r="A571" s="75" t="s">
        <v>43</v>
      </c>
      <c r="B571" s="75" t="s">
        <v>1035</v>
      </c>
      <c r="C571" s="75" t="s">
        <v>1036</v>
      </c>
      <c r="D571" s="76">
        <v>44571</v>
      </c>
      <c r="E571" s="76">
        <v>44974</v>
      </c>
      <c r="F571" s="75" t="s">
        <v>418</v>
      </c>
      <c r="G571" s="75" t="s">
        <v>1041</v>
      </c>
      <c r="H571" s="74" t="s">
        <v>449</v>
      </c>
      <c r="I571" s="76">
        <v>44974</v>
      </c>
      <c r="J571" s="79">
        <v>173519.13</v>
      </c>
      <c r="K571" s="66"/>
      <c r="L571" s="72">
        <f>COUNTIFS($B$1:B571,B571)</f>
        <v>6</v>
      </c>
      <c r="M571" s="73"/>
    </row>
    <row r="572" spans="1:13" x14ac:dyDescent="0.35">
      <c r="A572" s="75" t="s">
        <v>43</v>
      </c>
      <c r="B572" s="75" t="s">
        <v>1035</v>
      </c>
      <c r="C572" s="75" t="s">
        <v>1036</v>
      </c>
      <c r="D572" s="76">
        <v>44571</v>
      </c>
      <c r="E572" s="76">
        <v>44974</v>
      </c>
      <c r="F572" s="75" t="s">
        <v>310</v>
      </c>
      <c r="G572" s="75" t="s">
        <v>1042</v>
      </c>
      <c r="H572" s="74" t="s">
        <v>449</v>
      </c>
      <c r="I572" s="76">
        <v>44974</v>
      </c>
      <c r="J572" s="79">
        <v>6903.36</v>
      </c>
      <c r="K572" s="66"/>
      <c r="L572" s="72">
        <f>COUNTIFS($B$1:B572,B572)</f>
        <v>7</v>
      </c>
      <c r="M572" s="73"/>
    </row>
    <row r="573" spans="1:13" x14ac:dyDescent="0.35">
      <c r="A573" s="75" t="s">
        <v>43</v>
      </c>
      <c r="B573" s="75" t="s">
        <v>1035</v>
      </c>
      <c r="C573" s="75" t="s">
        <v>1036</v>
      </c>
      <c r="D573" s="76">
        <v>44571</v>
      </c>
      <c r="E573" s="76">
        <v>44974</v>
      </c>
      <c r="F573" s="75" t="s">
        <v>571</v>
      </c>
      <c r="G573" s="75" t="s">
        <v>1043</v>
      </c>
      <c r="H573" s="74" t="s">
        <v>449</v>
      </c>
      <c r="I573" s="76">
        <v>44974</v>
      </c>
      <c r="J573" s="79">
        <v>2560.09</v>
      </c>
      <c r="K573" s="42"/>
      <c r="L573" s="72">
        <f>COUNTIFS($B$1:B573,B573)</f>
        <v>8</v>
      </c>
      <c r="M573" s="73"/>
    </row>
    <row r="574" spans="1:13" x14ac:dyDescent="0.35">
      <c r="A574" s="75" t="s">
        <v>43</v>
      </c>
      <c r="B574" s="75" t="s">
        <v>1035</v>
      </c>
      <c r="C574" s="75" t="s">
        <v>1036</v>
      </c>
      <c r="D574" s="76">
        <v>44571</v>
      </c>
      <c r="E574" s="76">
        <v>44974</v>
      </c>
      <c r="F574" s="75" t="s">
        <v>314</v>
      </c>
      <c r="G574" s="75" t="s">
        <v>1044</v>
      </c>
      <c r="H574" s="74" t="s">
        <v>449</v>
      </c>
      <c r="I574" s="76">
        <v>44974</v>
      </c>
      <c r="J574" s="79">
        <v>3078.5</v>
      </c>
      <c r="K574" s="66"/>
      <c r="L574" s="72">
        <f>COUNTIFS($B$1:B574,B574)</f>
        <v>9</v>
      </c>
      <c r="M574" s="73"/>
    </row>
    <row r="575" spans="1:13" x14ac:dyDescent="0.35">
      <c r="A575" s="74" t="s">
        <v>38</v>
      </c>
      <c r="B575" s="74" t="s">
        <v>1045</v>
      </c>
      <c r="C575" s="75" t="s">
        <v>1046</v>
      </c>
      <c r="D575" s="76">
        <v>38526</v>
      </c>
      <c r="E575" s="76">
        <v>38987</v>
      </c>
      <c r="F575" s="75" t="s">
        <v>314</v>
      </c>
      <c r="G575" s="74" t="s">
        <v>1047</v>
      </c>
      <c r="H575" s="74" t="s">
        <v>305</v>
      </c>
      <c r="I575" s="77">
        <v>44826</v>
      </c>
      <c r="J575" s="78">
        <v>695</v>
      </c>
      <c r="K575" s="66"/>
      <c r="L575" s="72">
        <f>COUNTIFS($B$1:B575,B575)</f>
        <v>1</v>
      </c>
      <c r="M575" s="73"/>
    </row>
    <row r="576" spans="1:13" x14ac:dyDescent="0.35">
      <c r="A576" s="74" t="s">
        <v>38</v>
      </c>
      <c r="B576" s="74" t="s">
        <v>186</v>
      </c>
      <c r="C576" s="75" t="s">
        <v>272</v>
      </c>
      <c r="D576" s="76">
        <v>40023</v>
      </c>
      <c r="E576" s="76">
        <v>41086</v>
      </c>
      <c r="F576" s="75" t="s">
        <v>314</v>
      </c>
      <c r="G576" s="74" t="s">
        <v>1048</v>
      </c>
      <c r="H576" s="74" t="s">
        <v>305</v>
      </c>
      <c r="I576" s="77">
        <v>45016</v>
      </c>
      <c r="J576" s="78">
        <v>40256.58</v>
      </c>
      <c r="K576" s="66"/>
      <c r="L576" s="72">
        <f>COUNTIFS($B$1:B576,B576)</f>
        <v>1</v>
      </c>
      <c r="M576" s="73"/>
    </row>
    <row r="577" spans="1:13" x14ac:dyDescent="0.35">
      <c r="A577" s="74" t="s">
        <v>38</v>
      </c>
      <c r="B577" s="74" t="s">
        <v>160</v>
      </c>
      <c r="C577" s="75" t="s">
        <v>273</v>
      </c>
      <c r="D577" s="76">
        <v>41691</v>
      </c>
      <c r="E577" s="76">
        <v>42417</v>
      </c>
      <c r="F577" s="75" t="s">
        <v>314</v>
      </c>
      <c r="G577" s="74" t="s">
        <v>1049</v>
      </c>
      <c r="H577" s="74" t="s">
        <v>343</v>
      </c>
      <c r="I577" s="77">
        <v>44848</v>
      </c>
      <c r="J577" s="78">
        <v>4803.01</v>
      </c>
      <c r="K577" s="66"/>
      <c r="L577" s="72">
        <f>COUNTIFS($B$1:B577,B577)</f>
        <v>1</v>
      </c>
      <c r="M577" s="73"/>
    </row>
    <row r="578" spans="1:13" x14ac:dyDescent="0.35">
      <c r="A578" s="74" t="s">
        <v>38</v>
      </c>
      <c r="B578" s="74" t="s">
        <v>160</v>
      </c>
      <c r="C578" s="75" t="s">
        <v>273</v>
      </c>
      <c r="D578" s="76">
        <v>41691</v>
      </c>
      <c r="E578" s="76">
        <v>42417</v>
      </c>
      <c r="F578" s="75" t="s">
        <v>542</v>
      </c>
      <c r="G578" s="74" t="s">
        <v>1050</v>
      </c>
      <c r="H578" s="74" t="s">
        <v>343</v>
      </c>
      <c r="I578" s="77">
        <v>44848</v>
      </c>
      <c r="J578" s="78">
        <v>81071.69</v>
      </c>
      <c r="K578" s="66"/>
      <c r="L578" s="72">
        <f>COUNTIFS($B$1:B578,B578)</f>
        <v>2</v>
      </c>
      <c r="M578" s="73"/>
    </row>
    <row r="579" spans="1:13" x14ac:dyDescent="0.35">
      <c r="A579" s="74" t="s">
        <v>38</v>
      </c>
      <c r="B579" s="74" t="s">
        <v>160</v>
      </c>
      <c r="C579" s="75" t="s">
        <v>273</v>
      </c>
      <c r="D579" s="76">
        <v>41691</v>
      </c>
      <c r="E579" s="76">
        <v>42417</v>
      </c>
      <c r="F579" s="75" t="s">
        <v>314</v>
      </c>
      <c r="G579" s="74" t="s">
        <v>1051</v>
      </c>
      <c r="H579" s="74" t="s">
        <v>343</v>
      </c>
      <c r="I579" s="77">
        <v>44848</v>
      </c>
      <c r="J579" s="78">
        <v>25493.05</v>
      </c>
      <c r="K579" s="66"/>
      <c r="L579" s="72">
        <f>COUNTIFS($B$1:B579,B579)</f>
        <v>3</v>
      </c>
      <c r="M579" s="73"/>
    </row>
    <row r="580" spans="1:13" x14ac:dyDescent="0.35">
      <c r="A580" s="74" t="s">
        <v>38</v>
      </c>
      <c r="B580" s="74" t="s">
        <v>160</v>
      </c>
      <c r="C580" s="75" t="s">
        <v>273</v>
      </c>
      <c r="D580" s="76">
        <v>41691</v>
      </c>
      <c r="E580" s="76">
        <v>42417</v>
      </c>
      <c r="F580" s="75" t="s">
        <v>310</v>
      </c>
      <c r="G580" s="74" t="s">
        <v>1052</v>
      </c>
      <c r="H580" s="74" t="s">
        <v>343</v>
      </c>
      <c r="I580" s="77">
        <v>44848</v>
      </c>
      <c r="J580" s="78">
        <v>29132.7</v>
      </c>
      <c r="K580" s="66"/>
      <c r="L580" s="72">
        <f>COUNTIFS($B$1:B580,B580)</f>
        <v>4</v>
      </c>
      <c r="M580" s="73"/>
    </row>
    <row r="581" spans="1:13" x14ac:dyDescent="0.35">
      <c r="A581" s="74" t="s">
        <v>38</v>
      </c>
      <c r="B581" s="74" t="s">
        <v>160</v>
      </c>
      <c r="C581" s="75" t="s">
        <v>273</v>
      </c>
      <c r="D581" s="76">
        <v>41691</v>
      </c>
      <c r="E581" s="76">
        <v>42417</v>
      </c>
      <c r="F581" s="75" t="s">
        <v>400</v>
      </c>
      <c r="G581" s="74" t="s">
        <v>1053</v>
      </c>
      <c r="H581" s="74" t="s">
        <v>343</v>
      </c>
      <c r="I581" s="77">
        <v>44848</v>
      </c>
      <c r="J581" s="78">
        <v>5568.11</v>
      </c>
      <c r="K581" s="66"/>
      <c r="L581" s="72">
        <f>COUNTIFS($B$1:B581,B581)</f>
        <v>5</v>
      </c>
      <c r="M581" s="73"/>
    </row>
    <row r="582" spans="1:13" x14ac:dyDescent="0.35">
      <c r="A582" s="74" t="s">
        <v>38</v>
      </c>
      <c r="B582" s="74" t="s">
        <v>161</v>
      </c>
      <c r="C582" s="75" t="s">
        <v>274</v>
      </c>
      <c r="D582" s="76">
        <v>41768</v>
      </c>
      <c r="E582" s="76">
        <v>42937</v>
      </c>
      <c r="F582" s="75" t="s">
        <v>314</v>
      </c>
      <c r="G582" s="74" t="s">
        <v>1054</v>
      </c>
      <c r="H582" s="74" t="s">
        <v>343</v>
      </c>
      <c r="I582" s="77">
        <v>44673</v>
      </c>
      <c r="J582" s="78">
        <v>1980.93</v>
      </c>
      <c r="K582" s="66"/>
      <c r="L582" s="72">
        <f>COUNTIFS($B$1:B582,B582)</f>
        <v>1</v>
      </c>
      <c r="M582" s="73"/>
    </row>
    <row r="583" spans="1:13" x14ac:dyDescent="0.35">
      <c r="A583" s="74" t="s">
        <v>38</v>
      </c>
      <c r="B583" s="74" t="s">
        <v>161</v>
      </c>
      <c r="C583" s="75" t="s">
        <v>274</v>
      </c>
      <c r="D583" s="76">
        <v>41768</v>
      </c>
      <c r="E583" s="76">
        <v>42937</v>
      </c>
      <c r="F583" s="75" t="s">
        <v>314</v>
      </c>
      <c r="G583" s="74" t="s">
        <v>1055</v>
      </c>
      <c r="H583" s="74" t="s">
        <v>343</v>
      </c>
      <c r="I583" s="77">
        <v>44673</v>
      </c>
      <c r="J583" s="78">
        <v>2023.76</v>
      </c>
      <c r="K583" s="66"/>
      <c r="L583" s="72">
        <f>COUNTIFS($B$1:B583,B583)</f>
        <v>2</v>
      </c>
      <c r="M583" s="73"/>
    </row>
    <row r="584" spans="1:13" x14ac:dyDescent="0.35">
      <c r="A584" s="74" t="s">
        <v>38</v>
      </c>
      <c r="B584" s="74" t="s">
        <v>161</v>
      </c>
      <c r="C584" s="75" t="s">
        <v>274</v>
      </c>
      <c r="D584" s="76">
        <v>41768</v>
      </c>
      <c r="E584" s="76">
        <v>42937</v>
      </c>
      <c r="F584" s="75" t="s">
        <v>408</v>
      </c>
      <c r="G584" s="74" t="s">
        <v>1056</v>
      </c>
      <c r="H584" s="74" t="s">
        <v>343</v>
      </c>
      <c r="I584" s="77">
        <v>44670</v>
      </c>
      <c r="J584" s="78">
        <v>113173.65</v>
      </c>
      <c r="K584" s="66"/>
      <c r="L584" s="72">
        <f>COUNTIFS($B$1:B584,B584)</f>
        <v>3</v>
      </c>
      <c r="M584" s="73"/>
    </row>
    <row r="585" spans="1:13" x14ac:dyDescent="0.35">
      <c r="A585" s="74" t="s">
        <v>38</v>
      </c>
      <c r="B585" s="74" t="s">
        <v>161</v>
      </c>
      <c r="C585" s="75" t="s">
        <v>274</v>
      </c>
      <c r="D585" s="76">
        <v>41768</v>
      </c>
      <c r="E585" s="76">
        <v>42937</v>
      </c>
      <c r="F585" s="75" t="s">
        <v>314</v>
      </c>
      <c r="G585" s="74" t="s">
        <v>1057</v>
      </c>
      <c r="H585" s="74" t="s">
        <v>343</v>
      </c>
      <c r="I585" s="77">
        <v>44673</v>
      </c>
      <c r="J585" s="78">
        <v>10514.21</v>
      </c>
      <c r="K585" s="66"/>
      <c r="L585" s="72">
        <f>COUNTIFS($B$1:B585,B585)</f>
        <v>4</v>
      </c>
      <c r="M585" s="73"/>
    </row>
    <row r="586" spans="1:13" x14ac:dyDescent="0.35">
      <c r="A586" s="74" t="s">
        <v>38</v>
      </c>
      <c r="B586" s="74" t="s">
        <v>161</v>
      </c>
      <c r="C586" s="75" t="s">
        <v>274</v>
      </c>
      <c r="D586" s="76">
        <v>41768</v>
      </c>
      <c r="E586" s="76">
        <v>42937</v>
      </c>
      <c r="F586" s="75" t="s">
        <v>314</v>
      </c>
      <c r="G586" s="74" t="s">
        <v>1058</v>
      </c>
      <c r="H586" s="74" t="s">
        <v>343</v>
      </c>
      <c r="I586" s="77">
        <v>44673</v>
      </c>
      <c r="J586" s="78">
        <v>10741.55</v>
      </c>
      <c r="K586" s="66"/>
      <c r="L586" s="72">
        <f>COUNTIFS($B$1:B586,B586)</f>
        <v>5</v>
      </c>
      <c r="M586" s="73"/>
    </row>
    <row r="587" spans="1:13" x14ac:dyDescent="0.35">
      <c r="A587" s="74" t="s">
        <v>38</v>
      </c>
      <c r="B587" s="74" t="s">
        <v>161</v>
      </c>
      <c r="C587" s="75" t="s">
        <v>274</v>
      </c>
      <c r="D587" s="76">
        <v>41768</v>
      </c>
      <c r="E587" s="76">
        <v>42937</v>
      </c>
      <c r="F587" s="75" t="s">
        <v>303</v>
      </c>
      <c r="G587" s="74" t="s">
        <v>1059</v>
      </c>
      <c r="H587" s="74" t="s">
        <v>343</v>
      </c>
      <c r="I587" s="77">
        <v>44673</v>
      </c>
      <c r="J587" s="78">
        <v>99795.18</v>
      </c>
      <c r="K587" s="66"/>
      <c r="L587" s="72">
        <f>COUNTIFS($B$1:B587,B587)</f>
        <v>6</v>
      </c>
      <c r="M587" s="73"/>
    </row>
    <row r="588" spans="1:13" x14ac:dyDescent="0.35">
      <c r="A588" s="74" t="s">
        <v>38</v>
      </c>
      <c r="B588" s="74" t="s">
        <v>161</v>
      </c>
      <c r="C588" s="75" t="s">
        <v>274</v>
      </c>
      <c r="D588" s="76">
        <v>41768</v>
      </c>
      <c r="E588" s="76">
        <v>42937</v>
      </c>
      <c r="F588" s="75" t="s">
        <v>303</v>
      </c>
      <c r="G588" s="74" t="s">
        <v>1060</v>
      </c>
      <c r="H588" s="74" t="s">
        <v>343</v>
      </c>
      <c r="I588" s="77">
        <v>44673</v>
      </c>
      <c r="J588" s="78">
        <v>101952.92</v>
      </c>
      <c r="K588" s="66"/>
      <c r="L588" s="72">
        <f>COUNTIFS($B$1:B588,B588)</f>
        <v>7</v>
      </c>
      <c r="M588" s="73"/>
    </row>
    <row r="589" spans="1:13" x14ac:dyDescent="0.35">
      <c r="A589" s="74" t="s">
        <v>38</v>
      </c>
      <c r="B589" s="74" t="s">
        <v>161</v>
      </c>
      <c r="C589" s="75" t="s">
        <v>274</v>
      </c>
      <c r="D589" s="76">
        <v>41768</v>
      </c>
      <c r="E589" s="76">
        <v>42937</v>
      </c>
      <c r="F589" s="75" t="s">
        <v>303</v>
      </c>
      <c r="G589" s="74" t="s">
        <v>1061</v>
      </c>
      <c r="H589" s="74" t="s">
        <v>343</v>
      </c>
      <c r="I589" s="77">
        <v>44673</v>
      </c>
      <c r="J589" s="78">
        <v>23247.9</v>
      </c>
      <c r="K589" s="66"/>
      <c r="L589" s="72">
        <f>COUNTIFS($B$1:B589,B589)</f>
        <v>8</v>
      </c>
      <c r="M589" s="73"/>
    </row>
    <row r="590" spans="1:13" x14ac:dyDescent="0.35">
      <c r="A590" s="74" t="s">
        <v>38</v>
      </c>
      <c r="B590" s="74" t="s">
        <v>161</v>
      </c>
      <c r="C590" s="75" t="s">
        <v>274</v>
      </c>
      <c r="D590" s="76">
        <v>41768</v>
      </c>
      <c r="E590" s="76">
        <v>42937</v>
      </c>
      <c r="F590" s="75" t="s">
        <v>303</v>
      </c>
      <c r="G590" s="74" t="s">
        <v>1062</v>
      </c>
      <c r="H590" s="74" t="s">
        <v>343</v>
      </c>
      <c r="I590" s="77">
        <v>44673</v>
      </c>
      <c r="J590" s="78">
        <v>23750.55</v>
      </c>
      <c r="K590" s="66"/>
      <c r="L590" s="72">
        <f>COUNTIFS($B$1:B590,B590)</f>
        <v>9</v>
      </c>
      <c r="M590" s="73"/>
    </row>
    <row r="591" spans="1:13" x14ac:dyDescent="0.35">
      <c r="A591" s="74" t="s">
        <v>38</v>
      </c>
      <c r="B591" s="74" t="s">
        <v>161</v>
      </c>
      <c r="C591" s="75" t="s">
        <v>274</v>
      </c>
      <c r="D591" s="76">
        <v>41768</v>
      </c>
      <c r="E591" s="76">
        <v>42937</v>
      </c>
      <c r="F591" s="75" t="s">
        <v>310</v>
      </c>
      <c r="G591" s="74" t="s">
        <v>1063</v>
      </c>
      <c r="H591" s="74" t="s">
        <v>343</v>
      </c>
      <c r="I591" s="77">
        <v>44673</v>
      </c>
      <c r="J591" s="78">
        <v>13386.21</v>
      </c>
      <c r="K591" s="66"/>
      <c r="L591" s="72">
        <f>COUNTIFS($B$1:B591,B591)</f>
        <v>10</v>
      </c>
      <c r="M591" s="73"/>
    </row>
    <row r="592" spans="1:13" x14ac:dyDescent="0.35">
      <c r="A592" s="74" t="s">
        <v>38</v>
      </c>
      <c r="B592" s="74" t="s">
        <v>161</v>
      </c>
      <c r="C592" s="75" t="s">
        <v>274</v>
      </c>
      <c r="D592" s="76">
        <v>41768</v>
      </c>
      <c r="E592" s="76">
        <v>42937</v>
      </c>
      <c r="F592" s="75" t="s">
        <v>310</v>
      </c>
      <c r="G592" s="74" t="s">
        <v>1064</v>
      </c>
      <c r="H592" s="74" t="s">
        <v>343</v>
      </c>
      <c r="I592" s="77">
        <v>44673</v>
      </c>
      <c r="J592" s="78">
        <v>13675.64</v>
      </c>
      <c r="K592" s="66"/>
      <c r="L592" s="72">
        <f>COUNTIFS($B$1:B592,B592)</f>
        <v>11</v>
      </c>
      <c r="M592" s="73"/>
    </row>
    <row r="593" spans="1:13" x14ac:dyDescent="0.35">
      <c r="A593" s="74" t="s">
        <v>38</v>
      </c>
      <c r="B593" s="74" t="s">
        <v>1065</v>
      </c>
      <c r="C593" s="75" t="s">
        <v>1066</v>
      </c>
      <c r="D593" s="76">
        <v>41613</v>
      </c>
      <c r="E593" s="76">
        <v>42360</v>
      </c>
      <c r="F593" s="75" t="s">
        <v>314</v>
      </c>
      <c r="G593" s="74" t="s">
        <v>1067</v>
      </c>
      <c r="H593" s="74" t="s">
        <v>343</v>
      </c>
      <c r="I593" s="77">
        <v>44848</v>
      </c>
      <c r="J593" s="78">
        <v>6651.05</v>
      </c>
      <c r="K593" s="66"/>
      <c r="L593" s="72">
        <f>COUNTIFS($B$1:B593,B593)</f>
        <v>1</v>
      </c>
      <c r="M593" s="73"/>
    </row>
    <row r="594" spans="1:13" x14ac:dyDescent="0.35">
      <c r="A594" s="74" t="s">
        <v>38</v>
      </c>
      <c r="B594" s="74" t="s">
        <v>1065</v>
      </c>
      <c r="C594" s="75" t="s">
        <v>1066</v>
      </c>
      <c r="D594" s="76">
        <v>41613</v>
      </c>
      <c r="E594" s="76">
        <v>42360</v>
      </c>
      <c r="F594" s="75" t="s">
        <v>314</v>
      </c>
      <c r="G594" s="74" t="s">
        <v>1068</v>
      </c>
      <c r="H594" s="74" t="s">
        <v>343</v>
      </c>
      <c r="I594" s="77">
        <v>44848</v>
      </c>
      <c r="J594" s="78">
        <v>35301.97</v>
      </c>
      <c r="K594" s="66"/>
      <c r="L594" s="72">
        <f>COUNTIFS($B$1:B594,B594)</f>
        <v>2</v>
      </c>
      <c r="M594" s="72"/>
    </row>
    <row r="595" spans="1:13" x14ac:dyDescent="0.35">
      <c r="A595" s="74" t="s">
        <v>38</v>
      </c>
      <c r="B595" s="74" t="s">
        <v>1065</v>
      </c>
      <c r="C595" s="75" t="s">
        <v>1066</v>
      </c>
      <c r="D595" s="76">
        <v>41613</v>
      </c>
      <c r="E595" s="76">
        <v>42360</v>
      </c>
      <c r="F595" s="75" t="s">
        <v>303</v>
      </c>
      <c r="G595" s="74" t="s">
        <v>1069</v>
      </c>
      <c r="H595" s="74" t="s">
        <v>343</v>
      </c>
      <c r="I595" s="77">
        <v>44848</v>
      </c>
      <c r="J595" s="78">
        <v>288338.68</v>
      </c>
      <c r="K595" s="66"/>
      <c r="L595" s="72">
        <f>COUNTIFS($B$1:B595,B595)</f>
        <v>3</v>
      </c>
      <c r="M595" s="72"/>
    </row>
    <row r="596" spans="1:13" x14ac:dyDescent="0.35">
      <c r="A596" s="74" t="s">
        <v>38</v>
      </c>
      <c r="B596" s="74" t="s">
        <v>1065</v>
      </c>
      <c r="C596" s="75" t="s">
        <v>1066</v>
      </c>
      <c r="D596" s="76">
        <v>41613</v>
      </c>
      <c r="E596" s="76">
        <v>42360</v>
      </c>
      <c r="F596" s="75" t="s">
        <v>303</v>
      </c>
      <c r="G596" s="74" t="s">
        <v>1070</v>
      </c>
      <c r="H596" s="74" t="s">
        <v>343</v>
      </c>
      <c r="I596" s="77">
        <v>44848</v>
      </c>
      <c r="J596" s="78">
        <v>67170.25</v>
      </c>
      <c r="K596" s="66"/>
      <c r="L596" s="72">
        <f>COUNTIFS($B$1:B596,B596)</f>
        <v>4</v>
      </c>
      <c r="M596" s="72"/>
    </row>
    <row r="597" spans="1:13" x14ac:dyDescent="0.35">
      <c r="A597" s="74" t="s">
        <v>38</v>
      </c>
      <c r="B597" s="74" t="s">
        <v>1065</v>
      </c>
      <c r="C597" s="75" t="s">
        <v>1066</v>
      </c>
      <c r="D597" s="76">
        <v>41613</v>
      </c>
      <c r="E597" s="76">
        <v>42360</v>
      </c>
      <c r="F597" s="75" t="s">
        <v>310</v>
      </c>
      <c r="G597" s="74" t="s">
        <v>1071</v>
      </c>
      <c r="H597" s="74" t="s">
        <v>343</v>
      </c>
      <c r="I597" s="77">
        <v>44848</v>
      </c>
      <c r="J597" s="78">
        <v>40335.9</v>
      </c>
      <c r="K597" s="66"/>
      <c r="L597" s="72">
        <f>COUNTIFS($B$1:B597,B597)</f>
        <v>5</v>
      </c>
      <c r="M597" s="72"/>
    </row>
    <row r="598" spans="1:13" x14ac:dyDescent="0.35">
      <c r="A598" s="74" t="s">
        <v>38</v>
      </c>
      <c r="B598" s="74" t="s">
        <v>90</v>
      </c>
      <c r="C598" s="75" t="s">
        <v>91</v>
      </c>
      <c r="D598" s="76">
        <v>42177</v>
      </c>
      <c r="E598" s="76">
        <v>42817</v>
      </c>
      <c r="F598" s="75" t="s">
        <v>314</v>
      </c>
      <c r="G598" s="74" t="s">
        <v>1072</v>
      </c>
      <c r="H598" s="74" t="s">
        <v>343</v>
      </c>
      <c r="I598" s="77">
        <v>44708</v>
      </c>
      <c r="J598" s="78">
        <v>2294</v>
      </c>
      <c r="K598" s="66"/>
      <c r="L598" s="72">
        <f>COUNTIFS($B$1:B598,B598)</f>
        <v>1</v>
      </c>
      <c r="M598" s="72"/>
    </row>
    <row r="599" spans="1:13" x14ac:dyDescent="0.35">
      <c r="A599" s="74" t="s">
        <v>38</v>
      </c>
      <c r="B599" s="74" t="s">
        <v>90</v>
      </c>
      <c r="C599" s="75" t="s">
        <v>91</v>
      </c>
      <c r="D599" s="76">
        <v>42177</v>
      </c>
      <c r="E599" s="76">
        <v>42817</v>
      </c>
      <c r="F599" s="75" t="s">
        <v>314</v>
      </c>
      <c r="G599" s="74" t="s">
        <v>1073</v>
      </c>
      <c r="H599" s="74" t="s">
        <v>343</v>
      </c>
      <c r="I599" s="77">
        <v>44708</v>
      </c>
      <c r="J599" s="78">
        <v>2294.0100000000002</v>
      </c>
      <c r="K599" s="66"/>
      <c r="L599" s="72">
        <f>COUNTIFS($B$1:B599,B599)</f>
        <v>2</v>
      </c>
      <c r="M599" s="72"/>
    </row>
    <row r="600" spans="1:13" x14ac:dyDescent="0.35">
      <c r="A600" s="74" t="s">
        <v>38</v>
      </c>
      <c r="B600" s="74" t="s">
        <v>90</v>
      </c>
      <c r="C600" s="75" t="s">
        <v>91</v>
      </c>
      <c r="D600" s="76">
        <v>42177</v>
      </c>
      <c r="E600" s="76">
        <v>42817</v>
      </c>
      <c r="F600" s="75" t="s">
        <v>400</v>
      </c>
      <c r="G600" s="74" t="s">
        <v>1074</v>
      </c>
      <c r="H600" s="74" t="s">
        <v>343</v>
      </c>
      <c r="I600" s="77">
        <v>44708</v>
      </c>
      <c r="J600" s="78">
        <v>119756.84</v>
      </c>
      <c r="K600" s="66"/>
      <c r="L600" s="72">
        <f>COUNTIFS($B$1:B600,B600)</f>
        <v>3</v>
      </c>
      <c r="M600" s="73"/>
    </row>
    <row r="601" spans="1:13" x14ac:dyDescent="0.35">
      <c r="A601" s="74" t="s">
        <v>38</v>
      </c>
      <c r="B601" s="74" t="s">
        <v>90</v>
      </c>
      <c r="C601" s="75" t="s">
        <v>91</v>
      </c>
      <c r="D601" s="76">
        <v>42177</v>
      </c>
      <c r="E601" s="76">
        <v>42817</v>
      </c>
      <c r="F601" s="75" t="s">
        <v>400</v>
      </c>
      <c r="G601" s="74" t="s">
        <v>1075</v>
      </c>
      <c r="H601" s="74" t="s">
        <v>343</v>
      </c>
      <c r="I601" s="77">
        <v>44708</v>
      </c>
      <c r="J601" s="78">
        <v>119756.84</v>
      </c>
      <c r="K601" s="66"/>
      <c r="L601" s="72">
        <f>COUNTIFS($B$1:B601,B601)</f>
        <v>4</v>
      </c>
      <c r="M601" s="73"/>
    </row>
    <row r="602" spans="1:13" x14ac:dyDescent="0.35">
      <c r="A602" s="74" t="s">
        <v>38</v>
      </c>
      <c r="B602" s="74" t="s">
        <v>90</v>
      </c>
      <c r="C602" s="75" t="s">
        <v>91</v>
      </c>
      <c r="D602" s="76">
        <v>42177</v>
      </c>
      <c r="E602" s="76">
        <v>42817</v>
      </c>
      <c r="F602" s="75" t="s">
        <v>314</v>
      </c>
      <c r="G602" s="74" t="s">
        <v>1076</v>
      </c>
      <c r="H602" s="74" t="s">
        <v>343</v>
      </c>
      <c r="I602" s="77">
        <v>44708</v>
      </c>
      <c r="J602" s="78">
        <v>12147.91</v>
      </c>
      <c r="K602" s="66"/>
      <c r="L602" s="72">
        <f>COUNTIFS($B$1:B602,B602)</f>
        <v>5</v>
      </c>
      <c r="M602" s="73"/>
    </row>
    <row r="603" spans="1:13" x14ac:dyDescent="0.35">
      <c r="A603" s="74" t="s">
        <v>38</v>
      </c>
      <c r="B603" s="74" t="s">
        <v>90</v>
      </c>
      <c r="C603" s="75" t="s">
        <v>91</v>
      </c>
      <c r="D603" s="76">
        <v>42177</v>
      </c>
      <c r="E603" s="76">
        <v>42817</v>
      </c>
      <c r="F603" s="75" t="s">
        <v>314</v>
      </c>
      <c r="G603" s="74" t="s">
        <v>1077</v>
      </c>
      <c r="H603" s="74" t="s">
        <v>343</v>
      </c>
      <c r="I603" s="77">
        <v>44708</v>
      </c>
      <c r="J603" s="78">
        <v>12147.91</v>
      </c>
      <c r="K603" s="66"/>
      <c r="L603" s="72">
        <f>COUNTIFS($B$1:B603,B603)</f>
        <v>6</v>
      </c>
      <c r="M603" s="72"/>
    </row>
    <row r="604" spans="1:13" x14ac:dyDescent="0.35">
      <c r="A604" s="74" t="s">
        <v>38</v>
      </c>
      <c r="B604" s="74" t="s">
        <v>90</v>
      </c>
      <c r="C604" s="75" t="s">
        <v>91</v>
      </c>
      <c r="D604" s="76">
        <v>42177</v>
      </c>
      <c r="E604" s="76">
        <v>42817</v>
      </c>
      <c r="F604" s="75" t="s">
        <v>400</v>
      </c>
      <c r="G604" s="74" t="s">
        <v>1078</v>
      </c>
      <c r="H604" s="74" t="s">
        <v>343</v>
      </c>
      <c r="I604" s="77">
        <v>44708</v>
      </c>
      <c r="J604" s="78">
        <v>25687.84</v>
      </c>
      <c r="K604" s="66"/>
      <c r="L604" s="72">
        <f>COUNTIFS($B$1:B604,B604)</f>
        <v>7</v>
      </c>
      <c r="M604" s="72"/>
    </row>
    <row r="605" spans="1:13" x14ac:dyDescent="0.35">
      <c r="A605" s="74" t="s">
        <v>38</v>
      </c>
      <c r="B605" s="74" t="s">
        <v>90</v>
      </c>
      <c r="C605" s="75" t="s">
        <v>91</v>
      </c>
      <c r="D605" s="76">
        <v>42177</v>
      </c>
      <c r="E605" s="76">
        <v>42817</v>
      </c>
      <c r="F605" s="75" t="s">
        <v>310</v>
      </c>
      <c r="G605" s="74" t="s">
        <v>1079</v>
      </c>
      <c r="H605" s="74" t="s">
        <v>343</v>
      </c>
      <c r="I605" s="77">
        <v>44708</v>
      </c>
      <c r="J605" s="78">
        <v>13882.27</v>
      </c>
      <c r="K605" s="66"/>
      <c r="L605" s="72">
        <f>COUNTIFS($B$1:B605,B605)</f>
        <v>8</v>
      </c>
      <c r="M605" s="72"/>
    </row>
    <row r="606" spans="1:13" x14ac:dyDescent="0.35">
      <c r="A606" s="74" t="s">
        <v>38</v>
      </c>
      <c r="B606" s="74" t="s">
        <v>90</v>
      </c>
      <c r="C606" s="75" t="s">
        <v>91</v>
      </c>
      <c r="D606" s="76">
        <v>42177</v>
      </c>
      <c r="E606" s="76">
        <v>42817</v>
      </c>
      <c r="F606" s="75" t="s">
        <v>310</v>
      </c>
      <c r="G606" s="74" t="s">
        <v>1080</v>
      </c>
      <c r="H606" s="74" t="s">
        <v>343</v>
      </c>
      <c r="I606" s="77">
        <v>44708</v>
      </c>
      <c r="J606" s="78">
        <v>13882.28</v>
      </c>
      <c r="K606" s="66"/>
      <c r="L606" s="72">
        <f>COUNTIFS($B$1:B606,B606)</f>
        <v>9</v>
      </c>
      <c r="M606" s="72"/>
    </row>
    <row r="607" spans="1:13" x14ac:dyDescent="0.35">
      <c r="A607" s="74" t="s">
        <v>38</v>
      </c>
      <c r="B607" s="74" t="s">
        <v>1081</v>
      </c>
      <c r="C607" s="75" t="s">
        <v>1082</v>
      </c>
      <c r="D607" s="76">
        <v>42443</v>
      </c>
      <c r="E607" s="76">
        <v>43220</v>
      </c>
      <c r="F607" s="75" t="s">
        <v>314</v>
      </c>
      <c r="G607" s="74" t="s">
        <v>1083</v>
      </c>
      <c r="H607" s="74" t="s">
        <v>305</v>
      </c>
      <c r="I607" s="77">
        <v>45016</v>
      </c>
      <c r="J607" s="78">
        <v>6761.5</v>
      </c>
      <c r="K607" s="66"/>
      <c r="L607" s="72">
        <f>COUNTIFS($B$1:B607,B607)</f>
        <v>1</v>
      </c>
      <c r="M607" s="72"/>
    </row>
    <row r="608" spans="1:13" x14ac:dyDescent="0.35">
      <c r="A608" s="74" t="s">
        <v>38</v>
      </c>
      <c r="B608" s="74" t="s">
        <v>1084</v>
      </c>
      <c r="C608" s="75" t="s">
        <v>1085</v>
      </c>
      <c r="D608" s="76">
        <v>42709</v>
      </c>
      <c r="E608" s="76">
        <v>43224</v>
      </c>
      <c r="F608" s="75" t="s">
        <v>314</v>
      </c>
      <c r="G608" s="74" t="s">
        <v>1086</v>
      </c>
      <c r="H608" s="74" t="s">
        <v>343</v>
      </c>
      <c r="I608" s="77">
        <v>44687</v>
      </c>
      <c r="J608" s="78">
        <v>11555.41</v>
      </c>
      <c r="K608" s="66"/>
      <c r="L608" s="72">
        <f>COUNTIFS($B$1:B608,B608)</f>
        <v>1</v>
      </c>
      <c r="M608" s="73"/>
    </row>
    <row r="609" spans="1:13" x14ac:dyDescent="0.35">
      <c r="A609" s="74" t="s">
        <v>38</v>
      </c>
      <c r="B609" s="74" t="s">
        <v>1084</v>
      </c>
      <c r="C609" s="75" t="s">
        <v>1085</v>
      </c>
      <c r="D609" s="76">
        <v>42709</v>
      </c>
      <c r="E609" s="76">
        <v>43224</v>
      </c>
      <c r="F609" s="75" t="s">
        <v>314</v>
      </c>
      <c r="G609" s="74" t="s">
        <v>1087</v>
      </c>
      <c r="H609" s="74" t="s">
        <v>343</v>
      </c>
      <c r="I609" s="77">
        <v>44673</v>
      </c>
      <c r="J609" s="78">
        <v>12149.92</v>
      </c>
      <c r="K609" s="66"/>
      <c r="L609" s="72">
        <f>COUNTIFS($B$1:B609,B609)</f>
        <v>2</v>
      </c>
      <c r="M609" s="73"/>
    </row>
    <row r="610" spans="1:13" x14ac:dyDescent="0.35">
      <c r="A610" s="74" t="s">
        <v>38</v>
      </c>
      <c r="B610" s="74" t="s">
        <v>1084</v>
      </c>
      <c r="C610" s="75" t="s">
        <v>1085</v>
      </c>
      <c r="D610" s="76">
        <v>42709</v>
      </c>
      <c r="E610" s="76">
        <v>43224</v>
      </c>
      <c r="F610" s="75" t="s">
        <v>314</v>
      </c>
      <c r="G610" s="74" t="s">
        <v>1088</v>
      </c>
      <c r="H610" s="74" t="s">
        <v>343</v>
      </c>
      <c r="I610" s="77">
        <v>44673</v>
      </c>
      <c r="J610" s="78">
        <v>50641.74</v>
      </c>
      <c r="K610" s="66"/>
      <c r="L610" s="72">
        <f>COUNTIFS($B$1:B610,B610)</f>
        <v>3</v>
      </c>
      <c r="M610" s="73"/>
    </row>
    <row r="611" spans="1:13" x14ac:dyDescent="0.35">
      <c r="A611" s="74" t="s">
        <v>38</v>
      </c>
      <c r="B611" s="74" t="s">
        <v>1084</v>
      </c>
      <c r="C611" s="75" t="s">
        <v>1085</v>
      </c>
      <c r="D611" s="76">
        <v>42709</v>
      </c>
      <c r="E611" s="76">
        <v>43224</v>
      </c>
      <c r="F611" s="75" t="s">
        <v>314</v>
      </c>
      <c r="G611" s="74" t="s">
        <v>1089</v>
      </c>
      <c r="H611" s="74" t="s">
        <v>343</v>
      </c>
      <c r="I611" s="77">
        <v>44687</v>
      </c>
      <c r="J611" s="78">
        <v>48163.8</v>
      </c>
      <c r="K611" s="66"/>
      <c r="L611" s="72">
        <f>COUNTIFS($B$1:B611,B611)</f>
        <v>4</v>
      </c>
      <c r="M611" s="73"/>
    </row>
    <row r="612" spans="1:13" x14ac:dyDescent="0.35">
      <c r="A612" s="74" t="s">
        <v>38</v>
      </c>
      <c r="B612" s="74" t="s">
        <v>1084</v>
      </c>
      <c r="C612" s="75" t="s">
        <v>1085</v>
      </c>
      <c r="D612" s="76">
        <v>42709</v>
      </c>
      <c r="E612" s="76">
        <v>43224</v>
      </c>
      <c r="F612" s="75" t="s">
        <v>303</v>
      </c>
      <c r="G612" s="74" t="s">
        <v>1090</v>
      </c>
      <c r="H612" s="74" t="s">
        <v>343</v>
      </c>
      <c r="I612" s="77">
        <v>44687</v>
      </c>
      <c r="J612" s="78">
        <v>514469.74</v>
      </c>
      <c r="K612" s="66"/>
      <c r="L612" s="72">
        <f>COUNTIFS($B$1:B612,B612)</f>
        <v>5</v>
      </c>
      <c r="M612" s="73"/>
    </row>
    <row r="613" spans="1:13" x14ac:dyDescent="0.35">
      <c r="A613" s="74" t="s">
        <v>38</v>
      </c>
      <c r="B613" s="74" t="s">
        <v>1084</v>
      </c>
      <c r="C613" s="75" t="s">
        <v>1085</v>
      </c>
      <c r="D613" s="76">
        <v>42709</v>
      </c>
      <c r="E613" s="76">
        <v>43224</v>
      </c>
      <c r="F613" s="75" t="s">
        <v>303</v>
      </c>
      <c r="G613" s="74" t="s">
        <v>1091</v>
      </c>
      <c r="H613" s="74" t="s">
        <v>343</v>
      </c>
      <c r="I613" s="77">
        <v>44673</v>
      </c>
      <c r="J613" s="78">
        <v>561957.09</v>
      </c>
      <c r="K613" s="66"/>
      <c r="L613" s="72">
        <f>COUNTIFS($B$1:B613,B613)</f>
        <v>6</v>
      </c>
      <c r="M613" s="73"/>
    </row>
    <row r="614" spans="1:13" x14ac:dyDescent="0.35">
      <c r="A614" s="74" t="s">
        <v>38</v>
      </c>
      <c r="B614" s="74" t="s">
        <v>1084</v>
      </c>
      <c r="C614" s="75" t="s">
        <v>1085</v>
      </c>
      <c r="D614" s="76">
        <v>42709</v>
      </c>
      <c r="E614" s="76">
        <v>43224</v>
      </c>
      <c r="F614" s="75" t="s">
        <v>400</v>
      </c>
      <c r="G614" s="74" t="s">
        <v>1092</v>
      </c>
      <c r="H614" s="74" t="s">
        <v>343</v>
      </c>
      <c r="I614" s="77">
        <v>44673</v>
      </c>
      <c r="J614" s="78">
        <v>88647.07</v>
      </c>
      <c r="K614" s="66"/>
      <c r="L614" s="72">
        <f>COUNTIFS($B$1:B614,B614)</f>
        <v>7</v>
      </c>
      <c r="M614" s="73"/>
    </row>
    <row r="615" spans="1:13" x14ac:dyDescent="0.35">
      <c r="A615" s="74" t="s">
        <v>38</v>
      </c>
      <c r="B615" s="74" t="s">
        <v>1084</v>
      </c>
      <c r="C615" s="75" t="s">
        <v>1085</v>
      </c>
      <c r="D615" s="76">
        <v>42709</v>
      </c>
      <c r="E615" s="76">
        <v>43224</v>
      </c>
      <c r="F615" s="75" t="s">
        <v>303</v>
      </c>
      <c r="G615" s="74" t="s">
        <v>1093</v>
      </c>
      <c r="H615" s="74" t="s">
        <v>343</v>
      </c>
      <c r="I615" s="77">
        <v>44673</v>
      </c>
      <c r="J615" s="78">
        <v>398948.96</v>
      </c>
      <c r="K615" s="66"/>
      <c r="L615" s="72">
        <f>COUNTIFS($B$1:B615,B615)</f>
        <v>8</v>
      </c>
      <c r="M615" s="73"/>
    </row>
    <row r="616" spans="1:13" x14ac:dyDescent="0.35">
      <c r="A616" s="74" t="s">
        <v>38</v>
      </c>
      <c r="B616" s="74" t="s">
        <v>1084</v>
      </c>
      <c r="C616" s="75" t="s">
        <v>1085</v>
      </c>
      <c r="D616" s="76">
        <v>42709</v>
      </c>
      <c r="E616" s="76">
        <v>43224</v>
      </c>
      <c r="F616" s="75" t="s">
        <v>303</v>
      </c>
      <c r="G616" s="74" t="s">
        <v>1094</v>
      </c>
      <c r="H616" s="74" t="s">
        <v>343</v>
      </c>
      <c r="I616" s="77">
        <v>44687</v>
      </c>
      <c r="J616" s="78">
        <v>365236.37</v>
      </c>
      <c r="K616" s="66"/>
      <c r="L616" s="72">
        <f>COUNTIFS($B$1:B616,B616)</f>
        <v>9</v>
      </c>
      <c r="M616" s="73"/>
    </row>
    <row r="617" spans="1:13" x14ac:dyDescent="0.35">
      <c r="A617" s="74" t="s">
        <v>38</v>
      </c>
      <c r="B617" s="74" t="s">
        <v>1084</v>
      </c>
      <c r="C617" s="75" t="s">
        <v>1085</v>
      </c>
      <c r="D617" s="76">
        <v>42709</v>
      </c>
      <c r="E617" s="76">
        <v>43224</v>
      </c>
      <c r="F617" s="75" t="s">
        <v>310</v>
      </c>
      <c r="G617" s="74" t="s">
        <v>1095</v>
      </c>
      <c r="H617" s="74" t="s">
        <v>343</v>
      </c>
      <c r="I617" s="77">
        <v>44687</v>
      </c>
      <c r="J617" s="78">
        <v>11321.68</v>
      </c>
      <c r="K617" s="66"/>
      <c r="L617" s="72">
        <f>COUNTIFS($B$1:B617,B617)</f>
        <v>10</v>
      </c>
      <c r="M617" s="73"/>
    </row>
    <row r="618" spans="1:13" x14ac:dyDescent="0.35">
      <c r="A618" s="74" t="s">
        <v>38</v>
      </c>
      <c r="B618" s="74" t="s">
        <v>1084</v>
      </c>
      <c r="C618" s="75" t="s">
        <v>1085</v>
      </c>
      <c r="D618" s="76">
        <v>42709</v>
      </c>
      <c r="E618" s="76">
        <v>43224</v>
      </c>
      <c r="F618" s="75" t="s">
        <v>310</v>
      </c>
      <c r="G618" s="74" t="s">
        <v>1096</v>
      </c>
      <c r="H618" s="74" t="s">
        <v>343</v>
      </c>
      <c r="I618" s="77">
        <v>44673</v>
      </c>
      <c r="J618" s="78">
        <v>11904.15</v>
      </c>
      <c r="K618" s="66"/>
      <c r="L618" s="72">
        <f>COUNTIFS($B$1:B618,B618)</f>
        <v>11</v>
      </c>
      <c r="M618" s="73"/>
    </row>
    <row r="619" spans="1:13" x14ac:dyDescent="0.35">
      <c r="A619" s="74" t="s">
        <v>38</v>
      </c>
      <c r="B619" s="74" t="s">
        <v>1084</v>
      </c>
      <c r="C619" s="75" t="s">
        <v>1085</v>
      </c>
      <c r="D619" s="76">
        <v>42709</v>
      </c>
      <c r="E619" s="76">
        <v>43224</v>
      </c>
      <c r="F619" s="75" t="s">
        <v>303</v>
      </c>
      <c r="G619" s="74" t="s">
        <v>1090</v>
      </c>
      <c r="H619" s="74" t="s">
        <v>305</v>
      </c>
      <c r="I619" s="77">
        <v>45016</v>
      </c>
      <c r="J619" s="78">
        <v>514469.74</v>
      </c>
      <c r="K619" s="42"/>
      <c r="L619" s="72">
        <f>COUNTIFS($B$1:B619,B619)</f>
        <v>12</v>
      </c>
      <c r="M619" s="73"/>
    </row>
    <row r="620" spans="1:13" x14ac:dyDescent="0.35">
      <c r="A620" s="74" t="s">
        <v>38</v>
      </c>
      <c r="B620" s="74" t="s">
        <v>1084</v>
      </c>
      <c r="C620" s="75" t="s">
        <v>1085</v>
      </c>
      <c r="D620" s="76">
        <v>42709</v>
      </c>
      <c r="E620" s="76">
        <v>43224</v>
      </c>
      <c r="F620" s="75" t="s">
        <v>303</v>
      </c>
      <c r="G620" s="74" t="s">
        <v>1091</v>
      </c>
      <c r="H620" s="74" t="s">
        <v>305</v>
      </c>
      <c r="I620" s="77">
        <v>45016</v>
      </c>
      <c r="J620" s="78">
        <v>561957.09</v>
      </c>
      <c r="K620" s="66"/>
      <c r="L620" s="72">
        <f>COUNTIFS($B$1:B620,B620)</f>
        <v>13</v>
      </c>
      <c r="M620" s="73"/>
    </row>
    <row r="621" spans="1:13" x14ac:dyDescent="0.35">
      <c r="A621" s="75" t="s">
        <v>38</v>
      </c>
      <c r="B621" s="75" t="s">
        <v>1097</v>
      </c>
      <c r="C621" s="75" t="s">
        <v>1098</v>
      </c>
      <c r="D621" s="76">
        <v>42758</v>
      </c>
      <c r="E621" s="76">
        <v>44966</v>
      </c>
      <c r="F621" s="75" t="s">
        <v>408</v>
      </c>
      <c r="G621" s="75" t="s">
        <v>1099</v>
      </c>
      <c r="H621" s="74" t="s">
        <v>449</v>
      </c>
      <c r="I621" s="76">
        <v>44966</v>
      </c>
      <c r="J621" s="79">
        <v>87900</v>
      </c>
      <c r="K621" s="66"/>
      <c r="L621" s="72">
        <f>COUNTIFS($B$1:B621,B621)</f>
        <v>1</v>
      </c>
      <c r="M621" s="73"/>
    </row>
    <row r="622" spans="1:13" x14ac:dyDescent="0.35">
      <c r="A622" s="75" t="s">
        <v>38</v>
      </c>
      <c r="B622" s="75" t="s">
        <v>1097</v>
      </c>
      <c r="C622" s="75" t="s">
        <v>1098</v>
      </c>
      <c r="D622" s="76">
        <v>42758</v>
      </c>
      <c r="E622" s="76">
        <v>44966</v>
      </c>
      <c r="F622" s="75" t="s">
        <v>400</v>
      </c>
      <c r="G622" s="75" t="s">
        <v>1100</v>
      </c>
      <c r="H622" s="74" t="s">
        <v>449</v>
      </c>
      <c r="I622" s="76">
        <v>44966</v>
      </c>
      <c r="J622" s="79">
        <v>85000</v>
      </c>
      <c r="K622" s="66"/>
      <c r="L622" s="72">
        <f>COUNTIFS($B$1:B622,B622)</f>
        <v>2</v>
      </c>
      <c r="M622" s="73"/>
    </row>
    <row r="623" spans="1:13" x14ac:dyDescent="0.35">
      <c r="A623" s="75" t="s">
        <v>38</v>
      </c>
      <c r="B623" s="75" t="s">
        <v>1097</v>
      </c>
      <c r="C623" s="75" t="s">
        <v>1098</v>
      </c>
      <c r="D623" s="76">
        <v>42758</v>
      </c>
      <c r="E623" s="76">
        <v>44966</v>
      </c>
      <c r="F623" s="75" t="s">
        <v>314</v>
      </c>
      <c r="G623" s="75" t="s">
        <v>1101</v>
      </c>
      <c r="H623" s="74" t="s">
        <v>449</v>
      </c>
      <c r="I623" s="76">
        <v>44966</v>
      </c>
      <c r="J623" s="79">
        <v>57522.5</v>
      </c>
      <c r="K623" s="66"/>
      <c r="L623" s="72">
        <f>COUNTIFS($B$1:B623,B623)</f>
        <v>3</v>
      </c>
      <c r="M623" s="73"/>
    </row>
    <row r="624" spans="1:13" x14ac:dyDescent="0.35">
      <c r="A624" s="75" t="s">
        <v>38</v>
      </c>
      <c r="B624" s="75" t="s">
        <v>1097</v>
      </c>
      <c r="C624" s="75" t="s">
        <v>1098</v>
      </c>
      <c r="D624" s="76">
        <v>42758</v>
      </c>
      <c r="E624" s="76">
        <v>44966</v>
      </c>
      <c r="F624" s="75" t="s">
        <v>303</v>
      </c>
      <c r="G624" s="75" t="s">
        <v>1102</v>
      </c>
      <c r="H624" s="74" t="s">
        <v>449</v>
      </c>
      <c r="I624" s="76">
        <v>44966</v>
      </c>
      <c r="J624" s="79">
        <v>514375</v>
      </c>
      <c r="K624" s="66"/>
      <c r="L624" s="72">
        <f>COUNTIFS($B$1:B624,B624)</f>
        <v>4</v>
      </c>
      <c r="M624" s="73"/>
    </row>
    <row r="625" spans="1:13" x14ac:dyDescent="0.35">
      <c r="A625" s="75" t="s">
        <v>38</v>
      </c>
      <c r="B625" s="75" t="s">
        <v>1097</v>
      </c>
      <c r="C625" s="75" t="s">
        <v>1098</v>
      </c>
      <c r="D625" s="76">
        <v>42758</v>
      </c>
      <c r="E625" s="76">
        <v>44966</v>
      </c>
      <c r="F625" s="75" t="s">
        <v>303</v>
      </c>
      <c r="G625" s="75" t="s">
        <v>1103</v>
      </c>
      <c r="H625" s="74" t="s">
        <v>449</v>
      </c>
      <c r="I625" s="76">
        <v>44966</v>
      </c>
      <c r="J625" s="79">
        <v>257187.5</v>
      </c>
      <c r="K625" s="66"/>
      <c r="L625" s="72">
        <f>COUNTIFS($B$1:B625,B625)</f>
        <v>5</v>
      </c>
      <c r="M625" s="73"/>
    </row>
    <row r="626" spans="1:13" x14ac:dyDescent="0.35">
      <c r="A626" s="75" t="s">
        <v>38</v>
      </c>
      <c r="B626" s="75" t="s">
        <v>1097</v>
      </c>
      <c r="C626" s="75" t="s">
        <v>1098</v>
      </c>
      <c r="D626" s="76">
        <v>42758</v>
      </c>
      <c r="E626" s="76">
        <v>44966</v>
      </c>
      <c r="F626" s="75" t="s">
        <v>303</v>
      </c>
      <c r="G626" s="75" t="s">
        <v>1104</v>
      </c>
      <c r="H626" s="74" t="s">
        <v>449</v>
      </c>
      <c r="I626" s="76">
        <v>44966</v>
      </c>
      <c r="J626" s="79">
        <v>257187.5</v>
      </c>
      <c r="K626" s="66"/>
      <c r="L626" s="72">
        <f>COUNTIFS($B$1:B626,B626)</f>
        <v>6</v>
      </c>
      <c r="M626" s="73"/>
    </row>
    <row r="627" spans="1:13" x14ac:dyDescent="0.35">
      <c r="A627" s="75" t="s">
        <v>38</v>
      </c>
      <c r="B627" s="75" t="s">
        <v>1097</v>
      </c>
      <c r="C627" s="75" t="s">
        <v>1098</v>
      </c>
      <c r="D627" s="76">
        <v>42758</v>
      </c>
      <c r="E627" s="76">
        <v>44966</v>
      </c>
      <c r="F627" s="75" t="s">
        <v>400</v>
      </c>
      <c r="G627" s="75" t="s">
        <v>1105</v>
      </c>
      <c r="H627" s="74" t="s">
        <v>449</v>
      </c>
      <c r="I627" s="76">
        <v>44966</v>
      </c>
      <c r="J627" s="79">
        <v>948</v>
      </c>
      <c r="K627" s="66"/>
      <c r="L627" s="72">
        <f>COUNTIFS($B$1:B627,B627)</f>
        <v>7</v>
      </c>
      <c r="M627" s="73"/>
    </row>
    <row r="628" spans="1:13" x14ac:dyDescent="0.35">
      <c r="A628" s="74" t="s">
        <v>38</v>
      </c>
      <c r="B628" s="74" t="s">
        <v>92</v>
      </c>
      <c r="C628" s="75" t="s">
        <v>94</v>
      </c>
      <c r="D628" s="76">
        <v>42759</v>
      </c>
      <c r="E628" s="76">
        <v>43088</v>
      </c>
      <c r="F628" s="75" t="s">
        <v>303</v>
      </c>
      <c r="G628" s="74" t="s">
        <v>93</v>
      </c>
      <c r="H628" s="74" t="s">
        <v>305</v>
      </c>
      <c r="I628" s="77">
        <v>45016</v>
      </c>
      <c r="J628" s="78">
        <v>28522.39</v>
      </c>
      <c r="K628" s="66"/>
      <c r="L628" s="72">
        <f>COUNTIFS($B$1:B628,B628)</f>
        <v>1</v>
      </c>
      <c r="M628" s="73"/>
    </row>
    <row r="629" spans="1:13" x14ac:dyDescent="0.35">
      <c r="A629" s="74" t="s">
        <v>38</v>
      </c>
      <c r="B629" s="74" t="s">
        <v>143</v>
      </c>
      <c r="C629" s="75" t="s">
        <v>275</v>
      </c>
      <c r="D629" s="76">
        <v>43059</v>
      </c>
      <c r="E629" s="76">
        <v>44315</v>
      </c>
      <c r="F629" s="75" t="s">
        <v>400</v>
      </c>
      <c r="G629" s="74" t="s">
        <v>223</v>
      </c>
      <c r="H629" s="74" t="s">
        <v>343</v>
      </c>
      <c r="I629" s="77">
        <v>44890</v>
      </c>
      <c r="J629" s="78">
        <v>10996.92</v>
      </c>
      <c r="K629" s="66"/>
      <c r="L629" s="72">
        <f>COUNTIFS($B$1:B629,B629)</f>
        <v>1</v>
      </c>
      <c r="M629" s="73"/>
    </row>
    <row r="630" spans="1:13" x14ac:dyDescent="0.35">
      <c r="A630" s="74" t="s">
        <v>38</v>
      </c>
      <c r="B630" s="74" t="s">
        <v>143</v>
      </c>
      <c r="C630" s="75" t="s">
        <v>275</v>
      </c>
      <c r="D630" s="76">
        <v>43059</v>
      </c>
      <c r="E630" s="76">
        <v>44315</v>
      </c>
      <c r="F630" s="75" t="s">
        <v>400</v>
      </c>
      <c r="G630" s="74" t="s">
        <v>224</v>
      </c>
      <c r="H630" s="74" t="s">
        <v>343</v>
      </c>
      <c r="I630" s="77">
        <v>44890</v>
      </c>
      <c r="J630" s="78">
        <v>29031.88</v>
      </c>
      <c r="K630" s="66"/>
      <c r="L630" s="72">
        <f>COUNTIFS($B$1:B630,B630)</f>
        <v>2</v>
      </c>
      <c r="M630" s="73"/>
    </row>
    <row r="631" spans="1:13" x14ac:dyDescent="0.35">
      <c r="A631" s="74" t="s">
        <v>38</v>
      </c>
      <c r="B631" s="74" t="s">
        <v>143</v>
      </c>
      <c r="C631" s="75" t="s">
        <v>275</v>
      </c>
      <c r="D631" s="76">
        <v>43059</v>
      </c>
      <c r="E631" s="76">
        <v>44315</v>
      </c>
      <c r="F631" s="75" t="s">
        <v>400</v>
      </c>
      <c r="G631" s="74" t="s">
        <v>222</v>
      </c>
      <c r="H631" s="74" t="s">
        <v>343</v>
      </c>
      <c r="I631" s="77">
        <v>44890</v>
      </c>
      <c r="J631" s="78">
        <v>30142.57</v>
      </c>
      <c r="K631" s="66"/>
      <c r="L631" s="72">
        <f>COUNTIFS($B$1:B631,B631)</f>
        <v>3</v>
      </c>
      <c r="M631" s="73"/>
    </row>
    <row r="632" spans="1:13" x14ac:dyDescent="0.35">
      <c r="A632" s="74" t="s">
        <v>38</v>
      </c>
      <c r="B632" s="74" t="s">
        <v>1106</v>
      </c>
      <c r="C632" s="75" t="s">
        <v>1107</v>
      </c>
      <c r="D632" s="76">
        <v>43165</v>
      </c>
      <c r="E632" s="76">
        <v>43525</v>
      </c>
      <c r="F632" s="75" t="s">
        <v>314</v>
      </c>
      <c r="G632" s="74" t="s">
        <v>1108</v>
      </c>
      <c r="H632" s="74" t="s">
        <v>343</v>
      </c>
      <c r="I632" s="77">
        <v>44848</v>
      </c>
      <c r="J632" s="78">
        <v>506.59</v>
      </c>
      <c r="K632" s="66"/>
      <c r="L632" s="72">
        <f>COUNTIFS($B$1:B632,B632)</f>
        <v>1</v>
      </c>
      <c r="M632" s="73"/>
    </row>
    <row r="633" spans="1:13" x14ac:dyDescent="0.35">
      <c r="A633" s="74" t="s">
        <v>38</v>
      </c>
      <c r="B633" s="74" t="s">
        <v>1106</v>
      </c>
      <c r="C633" s="75" t="s">
        <v>1107</v>
      </c>
      <c r="D633" s="76">
        <v>43165</v>
      </c>
      <c r="E633" s="76">
        <v>43525</v>
      </c>
      <c r="F633" s="75" t="s">
        <v>314</v>
      </c>
      <c r="G633" s="74" t="s">
        <v>1109</v>
      </c>
      <c r="H633" s="74" t="s">
        <v>343</v>
      </c>
      <c r="I633" s="77">
        <v>44848</v>
      </c>
      <c r="J633" s="78">
        <v>506.58</v>
      </c>
      <c r="K633" s="66"/>
      <c r="L633" s="72">
        <f>COUNTIFS($B$1:B633,B633)</f>
        <v>2</v>
      </c>
      <c r="M633" s="73"/>
    </row>
    <row r="634" spans="1:13" x14ac:dyDescent="0.35">
      <c r="A634" s="74" t="s">
        <v>38</v>
      </c>
      <c r="B634" s="74" t="s">
        <v>162</v>
      </c>
      <c r="C634" s="75" t="s">
        <v>276</v>
      </c>
      <c r="D634" s="76">
        <v>43306</v>
      </c>
      <c r="E634" s="76">
        <v>43455</v>
      </c>
      <c r="F634" s="75" t="s">
        <v>408</v>
      </c>
      <c r="G634" s="74" t="s">
        <v>243</v>
      </c>
      <c r="H634" s="74" t="s">
        <v>343</v>
      </c>
      <c r="I634" s="77">
        <v>44848</v>
      </c>
      <c r="J634" s="78">
        <v>104320.99</v>
      </c>
      <c r="K634" s="66"/>
      <c r="L634" s="72">
        <f>COUNTIFS($B$1:B634,B634)</f>
        <v>1</v>
      </c>
      <c r="M634" s="73"/>
    </row>
    <row r="635" spans="1:13" x14ac:dyDescent="0.35">
      <c r="A635" s="74" t="s">
        <v>38</v>
      </c>
      <c r="B635" s="74" t="s">
        <v>162</v>
      </c>
      <c r="C635" s="75" t="s">
        <v>276</v>
      </c>
      <c r="D635" s="76">
        <v>43306</v>
      </c>
      <c r="E635" s="76">
        <v>43455</v>
      </c>
      <c r="F635" s="75" t="s">
        <v>303</v>
      </c>
      <c r="G635" s="74" t="s">
        <v>1110</v>
      </c>
      <c r="H635" s="74" t="s">
        <v>343</v>
      </c>
      <c r="I635" s="77">
        <v>44848</v>
      </c>
      <c r="J635" s="78">
        <v>214199.72</v>
      </c>
      <c r="K635" s="66"/>
      <c r="L635" s="72">
        <f>COUNTIFS($B$1:B635,B635)</f>
        <v>2</v>
      </c>
      <c r="M635" s="73"/>
    </row>
    <row r="636" spans="1:13" x14ac:dyDescent="0.35">
      <c r="A636" s="74" t="s">
        <v>38</v>
      </c>
      <c r="B636" s="74" t="s">
        <v>162</v>
      </c>
      <c r="C636" s="75" t="s">
        <v>276</v>
      </c>
      <c r="D636" s="76">
        <v>43306</v>
      </c>
      <c r="E636" s="76">
        <v>43455</v>
      </c>
      <c r="F636" s="75" t="s">
        <v>303</v>
      </c>
      <c r="G636" s="74" t="s">
        <v>1111</v>
      </c>
      <c r="H636" s="74" t="s">
        <v>343</v>
      </c>
      <c r="I636" s="77">
        <v>44848</v>
      </c>
      <c r="J636" s="78">
        <v>302186.25</v>
      </c>
      <c r="K636" s="66"/>
      <c r="L636" s="72">
        <f>COUNTIFS($B$1:B636,B636)</f>
        <v>3</v>
      </c>
      <c r="M636" s="73"/>
    </row>
    <row r="637" spans="1:13" x14ac:dyDescent="0.35">
      <c r="A637" s="74" t="s">
        <v>38</v>
      </c>
      <c r="B637" s="74" t="s">
        <v>162</v>
      </c>
      <c r="C637" s="75" t="s">
        <v>276</v>
      </c>
      <c r="D637" s="76">
        <v>43306</v>
      </c>
      <c r="E637" s="76">
        <v>43455</v>
      </c>
      <c r="F637" s="75" t="s">
        <v>303</v>
      </c>
      <c r="G637" s="74" t="s">
        <v>225</v>
      </c>
      <c r="H637" s="74" t="s">
        <v>305</v>
      </c>
      <c r="I637" s="77">
        <v>45016</v>
      </c>
      <c r="J637" s="78">
        <v>93395.71</v>
      </c>
      <c r="K637" s="66"/>
      <c r="L637" s="72">
        <f>COUNTIFS($B$1:B637,B637)</f>
        <v>4</v>
      </c>
      <c r="M637" s="73"/>
    </row>
    <row r="638" spans="1:13" x14ac:dyDescent="0.35">
      <c r="A638" s="75" t="s">
        <v>38</v>
      </c>
      <c r="B638" s="75" t="s">
        <v>1112</v>
      </c>
      <c r="C638" s="75" t="s">
        <v>1113</v>
      </c>
      <c r="D638" s="76">
        <v>43451</v>
      </c>
      <c r="E638" s="76">
        <v>44664</v>
      </c>
      <c r="F638" s="75" t="s">
        <v>463</v>
      </c>
      <c r="G638" s="75" t="s">
        <v>1114</v>
      </c>
      <c r="H638" s="74" t="s">
        <v>449</v>
      </c>
      <c r="I638" s="76">
        <v>44664</v>
      </c>
      <c r="J638" s="79">
        <v>0</v>
      </c>
      <c r="K638" s="66"/>
      <c r="L638" s="72">
        <f>COUNTIFS($B$1:B638,B638)</f>
        <v>1</v>
      </c>
      <c r="M638" s="73"/>
    </row>
    <row r="639" spans="1:13" x14ac:dyDescent="0.35">
      <c r="A639" s="75" t="s">
        <v>38</v>
      </c>
      <c r="B639" s="75" t="s">
        <v>1112</v>
      </c>
      <c r="C639" s="75" t="s">
        <v>1113</v>
      </c>
      <c r="D639" s="76">
        <v>43451</v>
      </c>
      <c r="E639" s="76">
        <v>44664</v>
      </c>
      <c r="F639" s="75" t="s">
        <v>408</v>
      </c>
      <c r="G639" s="75" t="s">
        <v>1115</v>
      </c>
      <c r="H639" s="74" t="s">
        <v>449</v>
      </c>
      <c r="I639" s="76">
        <v>44664</v>
      </c>
      <c r="J639" s="79">
        <v>53140</v>
      </c>
      <c r="K639" s="66"/>
      <c r="L639" s="72">
        <f>COUNTIFS($B$1:B639,B639)</f>
        <v>2</v>
      </c>
      <c r="M639" s="73"/>
    </row>
    <row r="640" spans="1:13" x14ac:dyDescent="0.35">
      <c r="A640" s="75" t="s">
        <v>38</v>
      </c>
      <c r="B640" s="75" t="s">
        <v>1112</v>
      </c>
      <c r="C640" s="75" t="s">
        <v>1113</v>
      </c>
      <c r="D640" s="76">
        <v>43451</v>
      </c>
      <c r="E640" s="76">
        <v>44664</v>
      </c>
      <c r="F640" s="75" t="s">
        <v>314</v>
      </c>
      <c r="G640" s="75" t="s">
        <v>1116</v>
      </c>
      <c r="H640" s="74" t="s">
        <v>449</v>
      </c>
      <c r="I640" s="76">
        <v>44664</v>
      </c>
      <c r="J640" s="79">
        <v>2166.4</v>
      </c>
      <c r="K640" s="66"/>
      <c r="L640" s="72">
        <f>COUNTIFS($B$1:B640,B640)</f>
        <v>3</v>
      </c>
      <c r="M640" s="73"/>
    </row>
    <row r="641" spans="1:13" x14ac:dyDescent="0.35">
      <c r="A641" s="75" t="s">
        <v>38</v>
      </c>
      <c r="B641" s="75" t="s">
        <v>1112</v>
      </c>
      <c r="C641" s="75" t="s">
        <v>1113</v>
      </c>
      <c r="D641" s="76">
        <v>43451</v>
      </c>
      <c r="E641" s="76">
        <v>44664</v>
      </c>
      <c r="F641" s="75" t="s">
        <v>303</v>
      </c>
      <c r="G641" s="75" t="s">
        <v>1117</v>
      </c>
      <c r="H641" s="74" t="s">
        <v>449</v>
      </c>
      <c r="I641" s="76">
        <v>44664</v>
      </c>
      <c r="J641" s="79">
        <v>66480</v>
      </c>
      <c r="K641" s="66"/>
      <c r="L641" s="72">
        <f>COUNTIFS($B$1:B641,B641)</f>
        <v>4</v>
      </c>
      <c r="M641" s="73"/>
    </row>
    <row r="642" spans="1:13" x14ac:dyDescent="0.35">
      <c r="A642" s="75" t="s">
        <v>38</v>
      </c>
      <c r="B642" s="75" t="s">
        <v>1112</v>
      </c>
      <c r="C642" s="75" t="s">
        <v>1113</v>
      </c>
      <c r="D642" s="76">
        <v>43451</v>
      </c>
      <c r="E642" s="76">
        <v>44664</v>
      </c>
      <c r="F642" s="75" t="s">
        <v>303</v>
      </c>
      <c r="G642" s="75" t="s">
        <v>1118</v>
      </c>
      <c r="H642" s="74" t="s">
        <v>449</v>
      </c>
      <c r="I642" s="76">
        <v>44664</v>
      </c>
      <c r="J642" s="79">
        <v>82300</v>
      </c>
      <c r="K642" s="66"/>
      <c r="L642" s="72">
        <f>COUNTIFS($B$1:B642,B642)</f>
        <v>5</v>
      </c>
      <c r="M642" s="73"/>
    </row>
    <row r="643" spans="1:13" x14ac:dyDescent="0.35">
      <c r="A643" s="74" t="s">
        <v>38</v>
      </c>
      <c r="B643" s="74" t="s">
        <v>1119</v>
      </c>
      <c r="C643" s="75" t="s">
        <v>1120</v>
      </c>
      <c r="D643" s="76">
        <v>43472</v>
      </c>
      <c r="E643" s="76">
        <v>44076</v>
      </c>
      <c r="F643" s="75" t="s">
        <v>314</v>
      </c>
      <c r="G643" s="74" t="s">
        <v>1121</v>
      </c>
      <c r="H643" s="74" t="s">
        <v>343</v>
      </c>
      <c r="I643" s="77">
        <v>44862</v>
      </c>
      <c r="J643" s="78">
        <v>2445.04</v>
      </c>
      <c r="K643" s="66"/>
      <c r="L643" s="72">
        <f>COUNTIFS($B$1:B643,B643)</f>
        <v>1</v>
      </c>
      <c r="M643" s="73"/>
    </row>
    <row r="644" spans="1:13" x14ac:dyDescent="0.35">
      <c r="A644" s="74" t="s">
        <v>38</v>
      </c>
      <c r="B644" s="74" t="s">
        <v>1119</v>
      </c>
      <c r="C644" s="75" t="s">
        <v>1120</v>
      </c>
      <c r="D644" s="76">
        <v>43472</v>
      </c>
      <c r="E644" s="76">
        <v>44076</v>
      </c>
      <c r="F644" s="75" t="s">
        <v>314</v>
      </c>
      <c r="G644" s="74" t="s">
        <v>1122</v>
      </c>
      <c r="H644" s="74" t="s">
        <v>343</v>
      </c>
      <c r="I644" s="77">
        <v>44862</v>
      </c>
      <c r="J644" s="78">
        <v>1942.86</v>
      </c>
      <c r="K644" s="66"/>
      <c r="L644" s="72">
        <f>COUNTIFS($B$1:B644,B644)</f>
        <v>2</v>
      </c>
      <c r="M644" s="73"/>
    </row>
    <row r="645" spans="1:13" x14ac:dyDescent="0.35">
      <c r="A645" s="74" t="s">
        <v>38</v>
      </c>
      <c r="B645" s="74" t="s">
        <v>1119</v>
      </c>
      <c r="C645" s="75" t="s">
        <v>1120</v>
      </c>
      <c r="D645" s="76">
        <v>43472</v>
      </c>
      <c r="E645" s="76">
        <v>44076</v>
      </c>
      <c r="F645" s="75" t="s">
        <v>310</v>
      </c>
      <c r="G645" s="74" t="s">
        <v>1123</v>
      </c>
      <c r="H645" s="74" t="s">
        <v>343</v>
      </c>
      <c r="I645" s="77">
        <v>44862</v>
      </c>
      <c r="J645" s="78">
        <v>2467.84</v>
      </c>
      <c r="K645" s="66"/>
      <c r="L645" s="72">
        <f>COUNTIFS($B$1:B645,B645)</f>
        <v>3</v>
      </c>
      <c r="M645" s="73"/>
    </row>
    <row r="646" spans="1:13" x14ac:dyDescent="0.35">
      <c r="A646" s="75" t="s">
        <v>38</v>
      </c>
      <c r="B646" s="75" t="s">
        <v>1124</v>
      </c>
      <c r="C646" s="75" t="s">
        <v>1125</v>
      </c>
      <c r="D646" s="76">
        <v>43585</v>
      </c>
      <c r="E646" s="76">
        <v>44747</v>
      </c>
      <c r="F646" s="75" t="s">
        <v>463</v>
      </c>
      <c r="G646" s="75" t="s">
        <v>1126</v>
      </c>
      <c r="H646" s="74" t="s">
        <v>449</v>
      </c>
      <c r="I646" s="76">
        <v>44747</v>
      </c>
      <c r="J646" s="79">
        <v>0</v>
      </c>
      <c r="K646" s="66"/>
      <c r="L646" s="72">
        <f>COUNTIFS($B$1:B646,B646)</f>
        <v>1</v>
      </c>
      <c r="M646" s="73"/>
    </row>
    <row r="647" spans="1:13" x14ac:dyDescent="0.35">
      <c r="A647" s="75" t="s">
        <v>38</v>
      </c>
      <c r="B647" s="75" t="s">
        <v>1124</v>
      </c>
      <c r="C647" s="75" t="s">
        <v>1125</v>
      </c>
      <c r="D647" s="76">
        <v>43585</v>
      </c>
      <c r="E647" s="76">
        <v>44747</v>
      </c>
      <c r="F647" s="75" t="s">
        <v>314</v>
      </c>
      <c r="G647" s="75" t="s">
        <v>1127</v>
      </c>
      <c r="H647" s="74" t="s">
        <v>449</v>
      </c>
      <c r="I647" s="76">
        <v>44747</v>
      </c>
      <c r="J647" s="79">
        <v>1385.49</v>
      </c>
      <c r="K647" s="66"/>
      <c r="L647" s="72">
        <f>COUNTIFS($B$1:B647,B647)</f>
        <v>2</v>
      </c>
      <c r="M647" s="73"/>
    </row>
    <row r="648" spans="1:13" x14ac:dyDescent="0.35">
      <c r="A648" s="75" t="s">
        <v>38</v>
      </c>
      <c r="B648" s="75" t="s">
        <v>1124</v>
      </c>
      <c r="C648" s="75" t="s">
        <v>1125</v>
      </c>
      <c r="D648" s="76">
        <v>43585</v>
      </c>
      <c r="E648" s="76">
        <v>44747</v>
      </c>
      <c r="F648" s="75" t="s">
        <v>408</v>
      </c>
      <c r="G648" s="75" t="s">
        <v>1128</v>
      </c>
      <c r="H648" s="74" t="s">
        <v>449</v>
      </c>
      <c r="I648" s="76">
        <v>44747</v>
      </c>
      <c r="J648" s="79">
        <v>204604.45</v>
      </c>
      <c r="K648" s="66"/>
      <c r="L648" s="72">
        <f>COUNTIFS($B$1:B648,B648)</f>
        <v>3</v>
      </c>
      <c r="M648" s="73"/>
    </row>
    <row r="649" spans="1:13" x14ac:dyDescent="0.35">
      <c r="A649" s="75" t="s">
        <v>38</v>
      </c>
      <c r="B649" s="75" t="s">
        <v>1124</v>
      </c>
      <c r="C649" s="75" t="s">
        <v>1125</v>
      </c>
      <c r="D649" s="76">
        <v>43585</v>
      </c>
      <c r="E649" s="76">
        <v>44747</v>
      </c>
      <c r="F649" s="75" t="s">
        <v>314</v>
      </c>
      <c r="G649" s="75" t="s">
        <v>1129</v>
      </c>
      <c r="H649" s="74" t="s">
        <v>449</v>
      </c>
      <c r="I649" s="76">
        <v>44747</v>
      </c>
      <c r="J649" s="79">
        <v>4677.54</v>
      </c>
      <c r="K649" s="66"/>
      <c r="L649" s="72">
        <f>COUNTIFS($B$1:B649,B649)</f>
        <v>4</v>
      </c>
      <c r="M649" s="73"/>
    </row>
    <row r="650" spans="1:13" x14ac:dyDescent="0.35">
      <c r="A650" s="75" t="s">
        <v>38</v>
      </c>
      <c r="B650" s="75" t="s">
        <v>1124</v>
      </c>
      <c r="C650" s="75" t="s">
        <v>1125</v>
      </c>
      <c r="D650" s="76">
        <v>43585</v>
      </c>
      <c r="E650" s="76">
        <v>44747</v>
      </c>
      <c r="F650" s="75" t="s">
        <v>303</v>
      </c>
      <c r="G650" s="75" t="s">
        <v>1130</v>
      </c>
      <c r="H650" s="74" t="s">
        <v>449</v>
      </c>
      <c r="I650" s="76">
        <v>44747</v>
      </c>
      <c r="J650" s="79">
        <v>191538.1</v>
      </c>
      <c r="K650" s="66"/>
      <c r="L650" s="72">
        <f>COUNTIFS($B$1:B650,B650)</f>
        <v>5</v>
      </c>
      <c r="M650" s="73"/>
    </row>
    <row r="651" spans="1:13" x14ac:dyDescent="0.35">
      <c r="A651" s="75" t="s">
        <v>38</v>
      </c>
      <c r="B651" s="75" t="s">
        <v>1124</v>
      </c>
      <c r="C651" s="75" t="s">
        <v>1125</v>
      </c>
      <c r="D651" s="76">
        <v>43585</v>
      </c>
      <c r="E651" s="76">
        <v>44747</v>
      </c>
      <c r="F651" s="75" t="s">
        <v>303</v>
      </c>
      <c r="G651" s="75" t="s">
        <v>1131</v>
      </c>
      <c r="H651" s="74" t="s">
        <v>449</v>
      </c>
      <c r="I651" s="76">
        <v>44747</v>
      </c>
      <c r="J651" s="79">
        <v>156630</v>
      </c>
      <c r="K651" s="66"/>
      <c r="L651" s="72">
        <f>COUNTIFS($B$1:B651,B651)</f>
        <v>6</v>
      </c>
      <c r="M651" s="73"/>
    </row>
    <row r="652" spans="1:13" x14ac:dyDescent="0.35">
      <c r="A652" s="75" t="s">
        <v>38</v>
      </c>
      <c r="B652" s="75" t="s">
        <v>1124</v>
      </c>
      <c r="C652" s="75" t="s">
        <v>1125</v>
      </c>
      <c r="D652" s="76">
        <v>43585</v>
      </c>
      <c r="E652" s="76">
        <v>44747</v>
      </c>
      <c r="F652" s="75" t="s">
        <v>303</v>
      </c>
      <c r="G652" s="75" t="s">
        <v>1132</v>
      </c>
      <c r="H652" s="74" t="s">
        <v>449</v>
      </c>
      <c r="I652" s="76">
        <v>44747</v>
      </c>
      <c r="J652" s="79">
        <v>436740.62</v>
      </c>
      <c r="K652" s="66"/>
      <c r="L652" s="72">
        <f>COUNTIFS($B$1:B652,B652)</f>
        <v>7</v>
      </c>
      <c r="M652" s="73"/>
    </row>
    <row r="653" spans="1:13" x14ac:dyDescent="0.35">
      <c r="A653" s="75" t="s">
        <v>38</v>
      </c>
      <c r="B653" s="75" t="s">
        <v>1124</v>
      </c>
      <c r="C653" s="75" t="s">
        <v>1125</v>
      </c>
      <c r="D653" s="76">
        <v>43585</v>
      </c>
      <c r="E653" s="76">
        <v>44747</v>
      </c>
      <c r="F653" s="75" t="s">
        <v>418</v>
      </c>
      <c r="G653" s="75" t="s">
        <v>1133</v>
      </c>
      <c r="H653" s="74" t="s">
        <v>449</v>
      </c>
      <c r="I653" s="76">
        <v>44747</v>
      </c>
      <c r="J653" s="79">
        <v>222397.67</v>
      </c>
      <c r="K653" s="66"/>
      <c r="L653" s="72">
        <f>COUNTIFS($B$1:B653,B653)</f>
        <v>8</v>
      </c>
      <c r="M653" s="73"/>
    </row>
    <row r="654" spans="1:13" x14ac:dyDescent="0.35">
      <c r="A654" s="75" t="s">
        <v>38</v>
      </c>
      <c r="B654" s="75" t="s">
        <v>1124</v>
      </c>
      <c r="C654" s="75" t="s">
        <v>1125</v>
      </c>
      <c r="D654" s="76">
        <v>43585</v>
      </c>
      <c r="E654" s="76">
        <v>44747</v>
      </c>
      <c r="F654" s="75" t="s">
        <v>310</v>
      </c>
      <c r="G654" s="75" t="s">
        <v>1134</v>
      </c>
      <c r="H654" s="74" t="s">
        <v>449</v>
      </c>
      <c r="I654" s="76">
        <v>44747</v>
      </c>
      <c r="J654" s="79">
        <v>12393.44</v>
      </c>
      <c r="K654" s="66"/>
      <c r="L654" s="72">
        <f>COUNTIFS($B$1:B654,B654)</f>
        <v>9</v>
      </c>
      <c r="M654" s="73"/>
    </row>
    <row r="655" spans="1:13" x14ac:dyDescent="0.35">
      <c r="A655" s="75" t="s">
        <v>38</v>
      </c>
      <c r="B655" s="75" t="s">
        <v>1124</v>
      </c>
      <c r="C655" s="75" t="s">
        <v>1125</v>
      </c>
      <c r="D655" s="76">
        <v>43585</v>
      </c>
      <c r="E655" s="76">
        <v>44747</v>
      </c>
      <c r="F655" s="75" t="s">
        <v>400</v>
      </c>
      <c r="G655" s="75" t="s">
        <v>1135</v>
      </c>
      <c r="H655" s="74" t="s">
        <v>449</v>
      </c>
      <c r="I655" s="76">
        <v>44747</v>
      </c>
      <c r="J655" s="79">
        <v>12399.9</v>
      </c>
      <c r="K655" s="66"/>
      <c r="L655" s="72">
        <f>COUNTIFS($B$1:B655,B655)</f>
        <v>10</v>
      </c>
      <c r="M655" s="73"/>
    </row>
    <row r="656" spans="1:13" x14ac:dyDescent="0.35">
      <c r="A656" s="75" t="s">
        <v>38</v>
      </c>
      <c r="B656" s="75" t="s">
        <v>1124</v>
      </c>
      <c r="C656" s="75" t="s">
        <v>1125</v>
      </c>
      <c r="D656" s="76">
        <v>43585</v>
      </c>
      <c r="E656" s="76">
        <v>44747</v>
      </c>
      <c r="F656" s="75" t="s">
        <v>571</v>
      </c>
      <c r="G656" s="75" t="s">
        <v>1136</v>
      </c>
      <c r="H656" s="74" t="s">
        <v>449</v>
      </c>
      <c r="I656" s="76">
        <v>44747</v>
      </c>
      <c r="J656" s="79">
        <v>15497.71</v>
      </c>
      <c r="K656" s="66"/>
      <c r="L656" s="72">
        <f>COUNTIFS($B$1:B656,B656)</f>
        <v>11</v>
      </c>
      <c r="M656" s="73"/>
    </row>
    <row r="657" spans="1:13" x14ac:dyDescent="0.35">
      <c r="A657" s="75" t="s">
        <v>38</v>
      </c>
      <c r="B657" s="75" t="s">
        <v>1124</v>
      </c>
      <c r="C657" s="75" t="s">
        <v>1125</v>
      </c>
      <c r="D657" s="76">
        <v>43585</v>
      </c>
      <c r="E657" s="76">
        <v>44747</v>
      </c>
      <c r="F657" s="75" t="s">
        <v>314</v>
      </c>
      <c r="G657" s="75" t="s">
        <v>1137</v>
      </c>
      <c r="H657" s="74" t="s">
        <v>449</v>
      </c>
      <c r="I657" s="76">
        <v>44747</v>
      </c>
      <c r="J657" s="79">
        <v>5526.76</v>
      </c>
      <c r="K657" s="66"/>
      <c r="L657" s="72">
        <f>COUNTIFS($B$1:B657,B657)</f>
        <v>12</v>
      </c>
      <c r="M657" s="73"/>
    </row>
    <row r="658" spans="1:13" x14ac:dyDescent="0.35">
      <c r="A658" s="75" t="s">
        <v>38</v>
      </c>
      <c r="B658" s="75" t="s">
        <v>1138</v>
      </c>
      <c r="C658" s="75" t="s">
        <v>1139</v>
      </c>
      <c r="D658" s="76">
        <v>43697</v>
      </c>
      <c r="E658" s="76">
        <v>44770</v>
      </c>
      <c r="F658" s="75" t="s">
        <v>463</v>
      </c>
      <c r="G658" s="75" t="s">
        <v>1140</v>
      </c>
      <c r="H658" s="74" t="s">
        <v>449</v>
      </c>
      <c r="I658" s="76">
        <v>44770</v>
      </c>
      <c r="J658" s="79">
        <v>0</v>
      </c>
      <c r="K658" s="66"/>
      <c r="L658" s="72">
        <f>COUNTIFS($B$1:B658,B658)</f>
        <v>1</v>
      </c>
      <c r="M658" s="73"/>
    </row>
    <row r="659" spans="1:13" x14ac:dyDescent="0.35">
      <c r="A659" s="75" t="s">
        <v>38</v>
      </c>
      <c r="B659" s="75" t="s">
        <v>1138</v>
      </c>
      <c r="C659" s="75" t="s">
        <v>1139</v>
      </c>
      <c r="D659" s="76">
        <v>43697</v>
      </c>
      <c r="E659" s="76">
        <v>44770</v>
      </c>
      <c r="F659" s="75" t="s">
        <v>314</v>
      </c>
      <c r="G659" s="75" t="s">
        <v>1141</v>
      </c>
      <c r="H659" s="74" t="s">
        <v>449</v>
      </c>
      <c r="I659" s="76">
        <v>44770</v>
      </c>
      <c r="J659" s="79">
        <v>28160.38</v>
      </c>
      <c r="K659" s="66"/>
      <c r="L659" s="72">
        <f>COUNTIFS($B$1:B659,B659)</f>
        <v>2</v>
      </c>
      <c r="M659" s="73"/>
    </row>
    <row r="660" spans="1:13" x14ac:dyDescent="0.35">
      <c r="A660" s="75" t="s">
        <v>38</v>
      </c>
      <c r="B660" s="75" t="s">
        <v>1138</v>
      </c>
      <c r="C660" s="75" t="s">
        <v>1139</v>
      </c>
      <c r="D660" s="76">
        <v>43697</v>
      </c>
      <c r="E660" s="76">
        <v>44770</v>
      </c>
      <c r="F660" s="75" t="s">
        <v>408</v>
      </c>
      <c r="G660" s="75" t="s">
        <v>1142</v>
      </c>
      <c r="H660" s="74" t="s">
        <v>449</v>
      </c>
      <c r="I660" s="76">
        <v>44770</v>
      </c>
      <c r="J660" s="79">
        <v>15000</v>
      </c>
      <c r="K660" s="66"/>
      <c r="L660" s="72">
        <f>COUNTIFS($B$1:B660,B660)</f>
        <v>3</v>
      </c>
      <c r="M660" s="73"/>
    </row>
    <row r="661" spans="1:13" x14ac:dyDescent="0.35">
      <c r="A661" s="75" t="s">
        <v>38</v>
      </c>
      <c r="B661" s="75" t="s">
        <v>1138</v>
      </c>
      <c r="C661" s="75" t="s">
        <v>1139</v>
      </c>
      <c r="D661" s="76">
        <v>43697</v>
      </c>
      <c r="E661" s="76">
        <v>44770</v>
      </c>
      <c r="F661" s="75" t="s">
        <v>408</v>
      </c>
      <c r="G661" s="75" t="s">
        <v>1143</v>
      </c>
      <c r="H661" s="74" t="s">
        <v>449</v>
      </c>
      <c r="I661" s="76">
        <v>44770</v>
      </c>
      <c r="J661" s="79">
        <v>242588.25</v>
      </c>
      <c r="K661" s="66"/>
      <c r="L661" s="72">
        <f>COUNTIFS($B$1:B661,B661)</f>
        <v>4</v>
      </c>
      <c r="M661" s="73"/>
    </row>
    <row r="662" spans="1:13" x14ac:dyDescent="0.35">
      <c r="A662" s="75" t="s">
        <v>38</v>
      </c>
      <c r="B662" s="75" t="s">
        <v>1138</v>
      </c>
      <c r="C662" s="75" t="s">
        <v>1139</v>
      </c>
      <c r="D662" s="76">
        <v>43697</v>
      </c>
      <c r="E662" s="76">
        <v>44770</v>
      </c>
      <c r="F662" s="75" t="s">
        <v>408</v>
      </c>
      <c r="G662" s="75" t="s">
        <v>1144</v>
      </c>
      <c r="H662" s="74" t="s">
        <v>449</v>
      </c>
      <c r="I662" s="76">
        <v>44770</v>
      </c>
      <c r="J662" s="79">
        <v>242588.25</v>
      </c>
      <c r="K662" s="66"/>
      <c r="L662" s="72">
        <f>COUNTIFS($B$1:B662,B662)</f>
        <v>5</v>
      </c>
      <c r="M662" s="73"/>
    </row>
    <row r="663" spans="1:13" x14ac:dyDescent="0.35">
      <c r="A663" s="75" t="s">
        <v>38</v>
      </c>
      <c r="B663" s="75" t="s">
        <v>1138</v>
      </c>
      <c r="C663" s="75" t="s">
        <v>1139</v>
      </c>
      <c r="D663" s="76">
        <v>43697</v>
      </c>
      <c r="E663" s="76">
        <v>44770</v>
      </c>
      <c r="F663" s="75" t="s">
        <v>408</v>
      </c>
      <c r="G663" s="75" t="s">
        <v>1145</v>
      </c>
      <c r="H663" s="74" t="s">
        <v>449</v>
      </c>
      <c r="I663" s="76">
        <v>44770</v>
      </c>
      <c r="J663" s="79">
        <v>242588.25</v>
      </c>
      <c r="K663" s="66"/>
      <c r="L663" s="72">
        <f>COUNTIFS($B$1:B663,B663)</f>
        <v>6</v>
      </c>
      <c r="M663" s="73"/>
    </row>
    <row r="664" spans="1:13" x14ac:dyDescent="0.35">
      <c r="A664" s="75" t="s">
        <v>38</v>
      </c>
      <c r="B664" s="75" t="s">
        <v>1138</v>
      </c>
      <c r="C664" s="75" t="s">
        <v>1139</v>
      </c>
      <c r="D664" s="76">
        <v>43697</v>
      </c>
      <c r="E664" s="76">
        <v>44770</v>
      </c>
      <c r="F664" s="75" t="s">
        <v>408</v>
      </c>
      <c r="G664" s="75" t="s">
        <v>1146</v>
      </c>
      <c r="H664" s="74" t="s">
        <v>449</v>
      </c>
      <c r="I664" s="76">
        <v>44770</v>
      </c>
      <c r="J664" s="79">
        <v>242588.25</v>
      </c>
      <c r="K664" s="66"/>
      <c r="L664" s="72">
        <f>COUNTIFS($B$1:B664,B664)</f>
        <v>7</v>
      </c>
      <c r="M664" s="73"/>
    </row>
    <row r="665" spans="1:13" x14ac:dyDescent="0.35">
      <c r="A665" s="75" t="s">
        <v>38</v>
      </c>
      <c r="B665" s="75" t="s">
        <v>1138</v>
      </c>
      <c r="C665" s="75" t="s">
        <v>1139</v>
      </c>
      <c r="D665" s="76">
        <v>43697</v>
      </c>
      <c r="E665" s="76">
        <v>44770</v>
      </c>
      <c r="F665" s="75" t="s">
        <v>314</v>
      </c>
      <c r="G665" s="75" t="s">
        <v>1147</v>
      </c>
      <c r="H665" s="74" t="s">
        <v>449</v>
      </c>
      <c r="I665" s="76">
        <v>44770</v>
      </c>
      <c r="J665" s="79">
        <v>105782</v>
      </c>
      <c r="K665" s="66"/>
      <c r="L665" s="72">
        <f>COUNTIFS($B$1:B665,B665)</f>
        <v>8</v>
      </c>
      <c r="M665" s="73"/>
    </row>
    <row r="666" spans="1:13" x14ac:dyDescent="0.35">
      <c r="A666" s="75" t="s">
        <v>38</v>
      </c>
      <c r="B666" s="75" t="s">
        <v>1138</v>
      </c>
      <c r="C666" s="75" t="s">
        <v>1139</v>
      </c>
      <c r="D666" s="76">
        <v>43697</v>
      </c>
      <c r="E666" s="76">
        <v>44770</v>
      </c>
      <c r="F666" s="75" t="s">
        <v>303</v>
      </c>
      <c r="G666" s="75" t="s">
        <v>1148</v>
      </c>
      <c r="H666" s="74" t="s">
        <v>449</v>
      </c>
      <c r="I666" s="76">
        <v>44770</v>
      </c>
      <c r="J666" s="79">
        <v>1845757</v>
      </c>
      <c r="K666" s="66"/>
      <c r="L666" s="72">
        <f>COUNTIFS($B$1:B666,B666)</f>
        <v>9</v>
      </c>
      <c r="M666" s="73"/>
    </row>
    <row r="667" spans="1:13" x14ac:dyDescent="0.35">
      <c r="A667" s="75" t="s">
        <v>38</v>
      </c>
      <c r="B667" s="75" t="s">
        <v>1138</v>
      </c>
      <c r="C667" s="75" t="s">
        <v>1139</v>
      </c>
      <c r="D667" s="76">
        <v>43697</v>
      </c>
      <c r="E667" s="76">
        <v>44770</v>
      </c>
      <c r="F667" s="75" t="s">
        <v>303</v>
      </c>
      <c r="G667" s="75" t="s">
        <v>1149</v>
      </c>
      <c r="H667" s="74" t="s">
        <v>449</v>
      </c>
      <c r="I667" s="76">
        <v>44770</v>
      </c>
      <c r="J667" s="79">
        <v>1907621</v>
      </c>
      <c r="K667" s="66"/>
      <c r="L667" s="72">
        <f>COUNTIFS($B$1:B667,B667)</f>
        <v>10</v>
      </c>
      <c r="M667" s="73"/>
    </row>
    <row r="668" spans="1:13" x14ac:dyDescent="0.35">
      <c r="A668" s="75" t="s">
        <v>38</v>
      </c>
      <c r="B668" s="75" t="s">
        <v>1138</v>
      </c>
      <c r="C668" s="75" t="s">
        <v>1139</v>
      </c>
      <c r="D668" s="76">
        <v>43697</v>
      </c>
      <c r="E668" s="76">
        <v>44770</v>
      </c>
      <c r="F668" s="75" t="s">
        <v>310</v>
      </c>
      <c r="G668" s="75" t="s">
        <v>228</v>
      </c>
      <c r="H668" s="74" t="s">
        <v>449</v>
      </c>
      <c r="I668" s="76">
        <v>44770</v>
      </c>
      <c r="J668" s="79">
        <v>68446.080000000002</v>
      </c>
      <c r="K668" s="66"/>
      <c r="L668" s="72">
        <f>COUNTIFS($B$1:B668,B668)</f>
        <v>11</v>
      </c>
      <c r="M668" s="73"/>
    </row>
    <row r="669" spans="1:13" x14ac:dyDescent="0.35">
      <c r="A669" s="75" t="s">
        <v>38</v>
      </c>
      <c r="B669" s="75" t="s">
        <v>1138</v>
      </c>
      <c r="C669" s="75" t="s">
        <v>1139</v>
      </c>
      <c r="D669" s="76">
        <v>43697</v>
      </c>
      <c r="E669" s="76">
        <v>44770</v>
      </c>
      <c r="F669" s="75" t="s">
        <v>400</v>
      </c>
      <c r="G669" s="75" t="s">
        <v>1150</v>
      </c>
      <c r="H669" s="74" t="s">
        <v>449</v>
      </c>
      <c r="I669" s="76">
        <v>44770</v>
      </c>
      <c r="J669" s="79">
        <v>1422</v>
      </c>
      <c r="K669" s="66"/>
      <c r="L669" s="72">
        <f>COUNTIFS($B$1:B669,B669)</f>
        <v>12</v>
      </c>
      <c r="M669" s="73"/>
    </row>
    <row r="670" spans="1:13" x14ac:dyDescent="0.35">
      <c r="A670" s="75" t="s">
        <v>38</v>
      </c>
      <c r="B670" s="75" t="s">
        <v>1138</v>
      </c>
      <c r="C670" s="75" t="s">
        <v>1139</v>
      </c>
      <c r="D670" s="76">
        <v>43697</v>
      </c>
      <c r="E670" s="76">
        <v>44770</v>
      </c>
      <c r="F670" s="75" t="s">
        <v>571</v>
      </c>
      <c r="G670" s="75" t="s">
        <v>1151</v>
      </c>
      <c r="H670" s="74" t="s">
        <v>449</v>
      </c>
      <c r="I670" s="76">
        <v>44770</v>
      </c>
      <c r="J670" s="79">
        <v>110693.64</v>
      </c>
      <c r="K670" s="66"/>
      <c r="L670" s="72">
        <f>COUNTIFS($B$1:B670,B670)</f>
        <v>13</v>
      </c>
      <c r="M670" s="73"/>
    </row>
    <row r="671" spans="1:13" x14ac:dyDescent="0.35">
      <c r="A671" s="75" t="s">
        <v>38</v>
      </c>
      <c r="B671" s="75" t="s">
        <v>1138</v>
      </c>
      <c r="C671" s="75" t="s">
        <v>1139</v>
      </c>
      <c r="D671" s="76">
        <v>43697</v>
      </c>
      <c r="E671" s="76">
        <v>44770</v>
      </c>
      <c r="F671" s="75" t="s">
        <v>314</v>
      </c>
      <c r="G671" s="75" t="s">
        <v>1152</v>
      </c>
      <c r="H671" s="74" t="s">
        <v>449</v>
      </c>
      <c r="I671" s="76">
        <v>44770</v>
      </c>
      <c r="J671" s="79">
        <v>30523</v>
      </c>
      <c r="K671" s="66"/>
      <c r="L671" s="72">
        <f>COUNTIFS($B$1:B671,B671)</f>
        <v>14</v>
      </c>
      <c r="M671" s="73"/>
    </row>
    <row r="672" spans="1:13" x14ac:dyDescent="0.35">
      <c r="A672" s="75" t="s">
        <v>38</v>
      </c>
      <c r="B672" s="75" t="s">
        <v>1153</v>
      </c>
      <c r="C672" s="75" t="s">
        <v>1154</v>
      </c>
      <c r="D672" s="76">
        <v>44050</v>
      </c>
      <c r="E672" s="76">
        <v>44734</v>
      </c>
      <c r="F672" s="75" t="s">
        <v>463</v>
      </c>
      <c r="G672" s="75" t="s">
        <v>463</v>
      </c>
      <c r="H672" s="74" t="s">
        <v>449</v>
      </c>
      <c r="I672" s="76">
        <v>44734</v>
      </c>
      <c r="J672" s="79">
        <v>0</v>
      </c>
      <c r="K672" s="66"/>
      <c r="L672" s="72">
        <f>COUNTIFS($B$1:B672,B672)</f>
        <v>1</v>
      </c>
      <c r="M672" s="73"/>
    </row>
    <row r="673" spans="1:13" x14ac:dyDescent="0.35">
      <c r="A673" s="75" t="s">
        <v>38</v>
      </c>
      <c r="B673" s="75" t="s">
        <v>1153</v>
      </c>
      <c r="C673" s="75" t="s">
        <v>1154</v>
      </c>
      <c r="D673" s="76">
        <v>44050</v>
      </c>
      <c r="E673" s="76">
        <v>44734</v>
      </c>
      <c r="F673" s="75" t="s">
        <v>314</v>
      </c>
      <c r="G673" s="75" t="s">
        <v>1155</v>
      </c>
      <c r="H673" s="74" t="s">
        <v>449</v>
      </c>
      <c r="I673" s="76">
        <v>44734</v>
      </c>
      <c r="J673" s="79">
        <v>878.47</v>
      </c>
      <c r="K673" s="66"/>
      <c r="L673" s="72">
        <f>COUNTIFS($B$1:B673,B673)</f>
        <v>2</v>
      </c>
      <c r="M673" s="73"/>
    </row>
    <row r="674" spans="1:13" x14ac:dyDescent="0.35">
      <c r="A674" s="75" t="s">
        <v>38</v>
      </c>
      <c r="B674" s="75" t="s">
        <v>1153</v>
      </c>
      <c r="C674" s="75" t="s">
        <v>1154</v>
      </c>
      <c r="D674" s="76">
        <v>44050</v>
      </c>
      <c r="E674" s="76">
        <v>44734</v>
      </c>
      <c r="F674" s="75" t="s">
        <v>314</v>
      </c>
      <c r="G674" s="75" t="s">
        <v>1156</v>
      </c>
      <c r="H674" s="74" t="s">
        <v>449</v>
      </c>
      <c r="I674" s="76">
        <v>44734</v>
      </c>
      <c r="J674" s="79">
        <v>878.47</v>
      </c>
      <c r="K674" s="66"/>
      <c r="L674" s="72">
        <f>COUNTIFS($B$1:B674,B674)</f>
        <v>3</v>
      </c>
      <c r="M674" s="73"/>
    </row>
    <row r="675" spans="1:13" x14ac:dyDescent="0.35">
      <c r="A675" s="75" t="s">
        <v>38</v>
      </c>
      <c r="B675" s="75" t="s">
        <v>1153</v>
      </c>
      <c r="C675" s="75" t="s">
        <v>1154</v>
      </c>
      <c r="D675" s="76">
        <v>44050</v>
      </c>
      <c r="E675" s="76">
        <v>44734</v>
      </c>
      <c r="F675" s="75" t="s">
        <v>408</v>
      </c>
      <c r="G675" s="75" t="s">
        <v>1157</v>
      </c>
      <c r="H675" s="74" t="s">
        <v>449</v>
      </c>
      <c r="I675" s="76">
        <v>44734</v>
      </c>
      <c r="J675" s="79">
        <v>6055</v>
      </c>
      <c r="K675" s="66"/>
      <c r="L675" s="72">
        <f>COUNTIFS($B$1:B675,B675)</f>
        <v>4</v>
      </c>
      <c r="M675" s="73"/>
    </row>
    <row r="676" spans="1:13" x14ac:dyDescent="0.35">
      <c r="A676" s="75" t="s">
        <v>38</v>
      </c>
      <c r="B676" s="75" t="s">
        <v>1153</v>
      </c>
      <c r="C676" s="75" t="s">
        <v>1154</v>
      </c>
      <c r="D676" s="76">
        <v>44050</v>
      </c>
      <c r="E676" s="76">
        <v>44734</v>
      </c>
      <c r="F676" s="75" t="s">
        <v>408</v>
      </c>
      <c r="G676" s="75" t="s">
        <v>1158</v>
      </c>
      <c r="H676" s="74" t="s">
        <v>449</v>
      </c>
      <c r="I676" s="76">
        <v>44734</v>
      </c>
      <c r="J676" s="79">
        <v>6055</v>
      </c>
      <c r="K676" s="66"/>
      <c r="L676" s="72">
        <f>COUNTIFS($B$1:B676,B676)</f>
        <v>5</v>
      </c>
      <c r="M676" s="73"/>
    </row>
    <row r="677" spans="1:13" x14ac:dyDescent="0.35">
      <c r="A677" s="75" t="s">
        <v>38</v>
      </c>
      <c r="B677" s="75" t="s">
        <v>1153</v>
      </c>
      <c r="C677" s="75" t="s">
        <v>1154</v>
      </c>
      <c r="D677" s="76">
        <v>44050</v>
      </c>
      <c r="E677" s="76">
        <v>44734</v>
      </c>
      <c r="F677" s="75" t="s">
        <v>408</v>
      </c>
      <c r="G677" s="75" t="s">
        <v>1159</v>
      </c>
      <c r="H677" s="74" t="s">
        <v>449</v>
      </c>
      <c r="I677" s="76">
        <v>44734</v>
      </c>
      <c r="J677" s="79">
        <v>7630</v>
      </c>
      <c r="K677" s="66"/>
      <c r="L677" s="72">
        <f>COUNTIFS($B$1:B677,B677)</f>
        <v>6</v>
      </c>
      <c r="M677" s="73"/>
    </row>
    <row r="678" spans="1:13" x14ac:dyDescent="0.35">
      <c r="A678" s="75" t="s">
        <v>38</v>
      </c>
      <c r="B678" s="75" t="s">
        <v>1153</v>
      </c>
      <c r="C678" s="75" t="s">
        <v>1154</v>
      </c>
      <c r="D678" s="76">
        <v>44050</v>
      </c>
      <c r="E678" s="76">
        <v>44734</v>
      </c>
      <c r="F678" s="75" t="s">
        <v>408</v>
      </c>
      <c r="G678" s="75" t="s">
        <v>1160</v>
      </c>
      <c r="H678" s="74" t="s">
        <v>449</v>
      </c>
      <c r="I678" s="76">
        <v>44734</v>
      </c>
      <c r="J678" s="79">
        <v>7630</v>
      </c>
      <c r="K678" s="66"/>
      <c r="L678" s="72">
        <f>COUNTIFS($B$1:B678,B678)</f>
        <v>7</v>
      </c>
      <c r="M678" s="73"/>
    </row>
    <row r="679" spans="1:13" x14ac:dyDescent="0.35">
      <c r="A679" s="75" t="s">
        <v>38</v>
      </c>
      <c r="B679" s="75" t="s">
        <v>1153</v>
      </c>
      <c r="C679" s="75" t="s">
        <v>1154</v>
      </c>
      <c r="D679" s="76">
        <v>44050</v>
      </c>
      <c r="E679" s="76">
        <v>44734</v>
      </c>
      <c r="F679" s="75" t="s">
        <v>408</v>
      </c>
      <c r="G679" s="75" t="s">
        <v>1161</v>
      </c>
      <c r="H679" s="74" t="s">
        <v>449</v>
      </c>
      <c r="I679" s="76">
        <v>44734</v>
      </c>
      <c r="J679" s="79">
        <v>32400</v>
      </c>
      <c r="K679" s="66"/>
      <c r="L679" s="72">
        <f>COUNTIFS($B$1:B679,B679)</f>
        <v>8</v>
      </c>
      <c r="M679" s="73"/>
    </row>
    <row r="680" spans="1:13" x14ac:dyDescent="0.35">
      <c r="A680" s="75" t="s">
        <v>38</v>
      </c>
      <c r="B680" s="75" t="s">
        <v>1153</v>
      </c>
      <c r="C680" s="75" t="s">
        <v>1154</v>
      </c>
      <c r="D680" s="76">
        <v>44050</v>
      </c>
      <c r="E680" s="76">
        <v>44734</v>
      </c>
      <c r="F680" s="75" t="s">
        <v>408</v>
      </c>
      <c r="G680" s="75" t="s">
        <v>1162</v>
      </c>
      <c r="H680" s="74" t="s">
        <v>449</v>
      </c>
      <c r="I680" s="76">
        <v>44734</v>
      </c>
      <c r="J680" s="79">
        <v>32400</v>
      </c>
      <c r="K680" s="66"/>
      <c r="L680" s="72">
        <f>COUNTIFS($B$1:B680,B680)</f>
        <v>9</v>
      </c>
      <c r="M680" s="73"/>
    </row>
    <row r="681" spans="1:13" x14ac:dyDescent="0.35">
      <c r="A681" s="75" t="s">
        <v>38</v>
      </c>
      <c r="B681" s="75" t="s">
        <v>1153</v>
      </c>
      <c r="C681" s="75" t="s">
        <v>1154</v>
      </c>
      <c r="D681" s="76">
        <v>44050</v>
      </c>
      <c r="E681" s="76">
        <v>44734</v>
      </c>
      <c r="F681" s="75" t="s">
        <v>314</v>
      </c>
      <c r="G681" s="75" t="s">
        <v>1163</v>
      </c>
      <c r="H681" s="74" t="s">
        <v>449</v>
      </c>
      <c r="I681" s="76">
        <v>44734</v>
      </c>
      <c r="J681" s="79">
        <v>2966.58</v>
      </c>
      <c r="K681" s="66"/>
      <c r="L681" s="72">
        <f>COUNTIFS($B$1:B681,B681)</f>
        <v>10</v>
      </c>
      <c r="M681" s="73"/>
    </row>
    <row r="682" spans="1:13" x14ac:dyDescent="0.35">
      <c r="A682" s="75" t="s">
        <v>38</v>
      </c>
      <c r="B682" s="75" t="s">
        <v>1153</v>
      </c>
      <c r="C682" s="75" t="s">
        <v>1154</v>
      </c>
      <c r="D682" s="76">
        <v>44050</v>
      </c>
      <c r="E682" s="76">
        <v>44734</v>
      </c>
      <c r="F682" s="75" t="s">
        <v>314</v>
      </c>
      <c r="G682" s="75" t="s">
        <v>1164</v>
      </c>
      <c r="H682" s="74" t="s">
        <v>449</v>
      </c>
      <c r="I682" s="76">
        <v>44734</v>
      </c>
      <c r="J682" s="79">
        <v>2966.58</v>
      </c>
      <c r="K682" s="66"/>
      <c r="L682" s="72">
        <f>COUNTIFS($B$1:B682,B682)</f>
        <v>11</v>
      </c>
      <c r="M682" s="73"/>
    </row>
    <row r="683" spans="1:13" x14ac:dyDescent="0.35">
      <c r="A683" s="75" t="s">
        <v>38</v>
      </c>
      <c r="B683" s="75" t="s">
        <v>1153</v>
      </c>
      <c r="C683" s="75" t="s">
        <v>1154</v>
      </c>
      <c r="D683" s="76">
        <v>44050</v>
      </c>
      <c r="E683" s="76">
        <v>44734</v>
      </c>
      <c r="F683" s="75" t="s">
        <v>303</v>
      </c>
      <c r="G683" s="75" t="s">
        <v>1165</v>
      </c>
      <c r="H683" s="74" t="s">
        <v>449</v>
      </c>
      <c r="I683" s="76">
        <v>44734</v>
      </c>
      <c r="J683" s="79">
        <v>186150</v>
      </c>
      <c r="K683" s="66"/>
      <c r="L683" s="72">
        <f>COUNTIFS($B$1:B683,B683)</f>
        <v>12</v>
      </c>
      <c r="M683" s="73"/>
    </row>
    <row r="684" spans="1:13" x14ac:dyDescent="0.35">
      <c r="A684" s="75" t="s">
        <v>38</v>
      </c>
      <c r="B684" s="75" t="s">
        <v>1153</v>
      </c>
      <c r="C684" s="75" t="s">
        <v>1154</v>
      </c>
      <c r="D684" s="76">
        <v>44050</v>
      </c>
      <c r="E684" s="76">
        <v>44734</v>
      </c>
      <c r="F684" s="75" t="s">
        <v>303</v>
      </c>
      <c r="G684" s="75" t="s">
        <v>1166</v>
      </c>
      <c r="H684" s="74" t="s">
        <v>449</v>
      </c>
      <c r="I684" s="76">
        <v>44734</v>
      </c>
      <c r="J684" s="79">
        <v>186150</v>
      </c>
      <c r="K684" s="66"/>
      <c r="L684" s="72">
        <f>COUNTIFS($B$1:B684,B684)</f>
        <v>13</v>
      </c>
      <c r="M684" s="73"/>
    </row>
    <row r="685" spans="1:13" x14ac:dyDescent="0.35">
      <c r="A685" s="75" t="s">
        <v>38</v>
      </c>
      <c r="B685" s="75" t="s">
        <v>1153</v>
      </c>
      <c r="C685" s="75" t="s">
        <v>1154</v>
      </c>
      <c r="D685" s="76">
        <v>44050</v>
      </c>
      <c r="E685" s="76">
        <v>44734</v>
      </c>
      <c r="F685" s="75" t="s">
        <v>418</v>
      </c>
      <c r="G685" s="75" t="s">
        <v>1167</v>
      </c>
      <c r="H685" s="74" t="s">
        <v>449</v>
      </c>
      <c r="I685" s="76">
        <v>44734</v>
      </c>
      <c r="J685" s="79">
        <v>55467.85</v>
      </c>
      <c r="K685" s="66"/>
      <c r="L685" s="72">
        <f>COUNTIFS($B$1:B685,B685)</f>
        <v>14</v>
      </c>
      <c r="M685" s="73"/>
    </row>
    <row r="686" spans="1:13" x14ac:dyDescent="0.35">
      <c r="A686" s="75" t="s">
        <v>38</v>
      </c>
      <c r="B686" s="75" t="s">
        <v>1153</v>
      </c>
      <c r="C686" s="75" t="s">
        <v>1154</v>
      </c>
      <c r="D686" s="76">
        <v>44050</v>
      </c>
      <c r="E686" s="76">
        <v>44734</v>
      </c>
      <c r="F686" s="75" t="s">
        <v>418</v>
      </c>
      <c r="G686" s="75" t="s">
        <v>1168</v>
      </c>
      <c r="H686" s="74" t="s">
        <v>449</v>
      </c>
      <c r="I686" s="76">
        <v>44734</v>
      </c>
      <c r="J686" s="79">
        <v>55467.85</v>
      </c>
      <c r="K686" s="66"/>
      <c r="L686" s="72">
        <f>COUNTIFS($B$1:B686,B686)</f>
        <v>15</v>
      </c>
      <c r="M686" s="73"/>
    </row>
    <row r="687" spans="1:13" x14ac:dyDescent="0.35">
      <c r="A687" s="75" t="s">
        <v>38</v>
      </c>
      <c r="B687" s="75" t="s">
        <v>1153</v>
      </c>
      <c r="C687" s="75" t="s">
        <v>1154</v>
      </c>
      <c r="D687" s="76">
        <v>44050</v>
      </c>
      <c r="E687" s="76">
        <v>44734</v>
      </c>
      <c r="F687" s="75" t="s">
        <v>303</v>
      </c>
      <c r="G687" s="75" t="s">
        <v>1169</v>
      </c>
      <c r="H687" s="74" t="s">
        <v>449</v>
      </c>
      <c r="I687" s="76">
        <v>44734</v>
      </c>
      <c r="J687" s="79">
        <v>141693</v>
      </c>
      <c r="K687" s="66"/>
      <c r="L687" s="72">
        <f>COUNTIFS($B$1:B687,B687)</f>
        <v>16</v>
      </c>
      <c r="M687" s="73"/>
    </row>
    <row r="688" spans="1:13" x14ac:dyDescent="0.35">
      <c r="A688" s="75" t="s">
        <v>38</v>
      </c>
      <c r="B688" s="75" t="s">
        <v>1153</v>
      </c>
      <c r="C688" s="75" t="s">
        <v>1154</v>
      </c>
      <c r="D688" s="76">
        <v>44050</v>
      </c>
      <c r="E688" s="76">
        <v>44734</v>
      </c>
      <c r="F688" s="75" t="s">
        <v>303</v>
      </c>
      <c r="G688" s="75" t="s">
        <v>1170</v>
      </c>
      <c r="H688" s="74" t="s">
        <v>449</v>
      </c>
      <c r="I688" s="76">
        <v>44734</v>
      </c>
      <c r="J688" s="79">
        <v>141693</v>
      </c>
      <c r="K688" s="66"/>
      <c r="L688" s="72">
        <f>COUNTIFS($B$1:B688,B688)</f>
        <v>17</v>
      </c>
      <c r="M688" s="73"/>
    </row>
    <row r="689" spans="1:13" x14ac:dyDescent="0.35">
      <c r="A689" s="75" t="s">
        <v>38</v>
      </c>
      <c r="B689" s="75" t="s">
        <v>1153</v>
      </c>
      <c r="C689" s="75" t="s">
        <v>1154</v>
      </c>
      <c r="D689" s="76">
        <v>44050</v>
      </c>
      <c r="E689" s="76">
        <v>44734</v>
      </c>
      <c r="F689" s="75" t="s">
        <v>310</v>
      </c>
      <c r="G689" s="75" t="s">
        <v>1171</v>
      </c>
      <c r="H689" s="74" t="s">
        <v>449</v>
      </c>
      <c r="I689" s="76">
        <v>44734</v>
      </c>
      <c r="J689" s="79">
        <v>7858.08</v>
      </c>
      <c r="K689" s="66"/>
      <c r="L689" s="72">
        <f>COUNTIFS($B$1:B689,B689)</f>
        <v>18</v>
      </c>
      <c r="M689" s="73"/>
    </row>
    <row r="690" spans="1:13" x14ac:dyDescent="0.35">
      <c r="A690" s="75" t="s">
        <v>38</v>
      </c>
      <c r="B690" s="75" t="s">
        <v>1153</v>
      </c>
      <c r="C690" s="75" t="s">
        <v>1154</v>
      </c>
      <c r="D690" s="76">
        <v>44050</v>
      </c>
      <c r="E690" s="76">
        <v>44734</v>
      </c>
      <c r="F690" s="75" t="s">
        <v>310</v>
      </c>
      <c r="G690" s="75" t="s">
        <v>1172</v>
      </c>
      <c r="H690" s="74" t="s">
        <v>449</v>
      </c>
      <c r="I690" s="76">
        <v>44734</v>
      </c>
      <c r="J690" s="79">
        <v>7858.08</v>
      </c>
      <c r="K690" s="66"/>
      <c r="L690" s="72">
        <f>COUNTIFS($B$1:B690,B690)</f>
        <v>19</v>
      </c>
      <c r="M690" s="73"/>
    </row>
    <row r="691" spans="1:13" x14ac:dyDescent="0.35">
      <c r="A691" s="75" t="s">
        <v>38</v>
      </c>
      <c r="B691" s="75" t="s">
        <v>1153</v>
      </c>
      <c r="C691" s="75" t="s">
        <v>1154</v>
      </c>
      <c r="D691" s="76">
        <v>44050</v>
      </c>
      <c r="E691" s="76">
        <v>44734</v>
      </c>
      <c r="F691" s="75" t="s">
        <v>571</v>
      </c>
      <c r="G691" s="75" t="s">
        <v>1173</v>
      </c>
      <c r="H691" s="74" t="s">
        <v>449</v>
      </c>
      <c r="I691" s="76">
        <v>44734</v>
      </c>
      <c r="J691" s="79">
        <v>11872.72</v>
      </c>
      <c r="K691" s="66"/>
      <c r="L691" s="72">
        <f>COUNTIFS($B$1:B691,B691)</f>
        <v>20</v>
      </c>
      <c r="M691" s="73"/>
    </row>
    <row r="692" spans="1:13" x14ac:dyDescent="0.35">
      <c r="A692" s="75" t="s">
        <v>38</v>
      </c>
      <c r="B692" s="75" t="s">
        <v>1153</v>
      </c>
      <c r="C692" s="75" t="s">
        <v>1154</v>
      </c>
      <c r="D692" s="76">
        <v>44050</v>
      </c>
      <c r="E692" s="76">
        <v>44734</v>
      </c>
      <c r="F692" s="75" t="s">
        <v>571</v>
      </c>
      <c r="G692" s="75" t="s">
        <v>1174</v>
      </c>
      <c r="H692" s="74" t="s">
        <v>449</v>
      </c>
      <c r="I692" s="76">
        <v>44734</v>
      </c>
      <c r="J692" s="79">
        <v>11872.72</v>
      </c>
      <c r="K692" s="66"/>
      <c r="L692" s="72">
        <f>COUNTIFS($B$1:B692,B692)</f>
        <v>21</v>
      </c>
      <c r="M692" s="73"/>
    </row>
    <row r="693" spans="1:13" x14ac:dyDescent="0.35">
      <c r="A693" s="75" t="s">
        <v>38</v>
      </c>
      <c r="B693" s="75" t="s">
        <v>1153</v>
      </c>
      <c r="C693" s="75" t="s">
        <v>1154</v>
      </c>
      <c r="D693" s="76">
        <v>44050</v>
      </c>
      <c r="E693" s="76">
        <v>44734</v>
      </c>
      <c r="F693" s="75" t="s">
        <v>314</v>
      </c>
      <c r="G693" s="75" t="s">
        <v>1175</v>
      </c>
      <c r="H693" s="74" t="s">
        <v>449</v>
      </c>
      <c r="I693" s="76">
        <v>44734</v>
      </c>
      <c r="J693" s="79">
        <v>3504.25</v>
      </c>
      <c r="K693" s="66"/>
      <c r="L693" s="72">
        <f>COUNTIFS($B$1:B693,B693)</f>
        <v>22</v>
      </c>
      <c r="M693" s="73"/>
    </row>
    <row r="694" spans="1:13" x14ac:dyDescent="0.35">
      <c r="A694" s="75" t="s">
        <v>38</v>
      </c>
      <c r="B694" s="75" t="s">
        <v>1153</v>
      </c>
      <c r="C694" s="75" t="s">
        <v>1154</v>
      </c>
      <c r="D694" s="76">
        <v>44050</v>
      </c>
      <c r="E694" s="76">
        <v>44734</v>
      </c>
      <c r="F694" s="75" t="s">
        <v>314</v>
      </c>
      <c r="G694" s="75" t="s">
        <v>1176</v>
      </c>
      <c r="H694" s="74" t="s">
        <v>449</v>
      </c>
      <c r="I694" s="76">
        <v>44734</v>
      </c>
      <c r="J694" s="79">
        <v>3504.25</v>
      </c>
      <c r="K694" s="66"/>
      <c r="L694" s="72">
        <f>COUNTIFS($B$1:B694,B694)</f>
        <v>23</v>
      </c>
      <c r="M694" s="73"/>
    </row>
    <row r="695" spans="1:13" x14ac:dyDescent="0.35">
      <c r="A695" s="75" t="s">
        <v>38</v>
      </c>
      <c r="B695" s="75" t="s">
        <v>1177</v>
      </c>
      <c r="C695" s="75" t="s">
        <v>1178</v>
      </c>
      <c r="D695" s="76">
        <v>44201</v>
      </c>
      <c r="E695" s="76">
        <v>44852</v>
      </c>
      <c r="F695" s="75" t="s">
        <v>463</v>
      </c>
      <c r="G695" s="75" t="s">
        <v>1179</v>
      </c>
      <c r="H695" s="74" t="s">
        <v>449</v>
      </c>
      <c r="I695" s="76">
        <v>44852</v>
      </c>
      <c r="J695" s="79">
        <v>0</v>
      </c>
      <c r="K695" s="66"/>
      <c r="L695" s="72">
        <f>COUNTIFS($B$1:B695,B695)</f>
        <v>1</v>
      </c>
      <c r="M695" s="73"/>
    </row>
    <row r="696" spans="1:13" x14ac:dyDescent="0.35">
      <c r="A696" s="75" t="s">
        <v>38</v>
      </c>
      <c r="B696" s="75" t="s">
        <v>1177</v>
      </c>
      <c r="C696" s="75" t="s">
        <v>1178</v>
      </c>
      <c r="D696" s="76">
        <v>44201</v>
      </c>
      <c r="E696" s="76">
        <v>44852</v>
      </c>
      <c r="F696" s="75" t="s">
        <v>314</v>
      </c>
      <c r="G696" s="75" t="s">
        <v>1180</v>
      </c>
      <c r="H696" s="74" t="s">
        <v>449</v>
      </c>
      <c r="I696" s="76">
        <v>44852</v>
      </c>
      <c r="J696" s="79">
        <v>262.72000000000003</v>
      </c>
      <c r="K696" s="66"/>
      <c r="L696" s="72">
        <f>COUNTIFS($B$1:B696,B696)</f>
        <v>2</v>
      </c>
      <c r="M696" s="73"/>
    </row>
    <row r="697" spans="1:13" x14ac:dyDescent="0.35">
      <c r="A697" s="75" t="s">
        <v>38</v>
      </c>
      <c r="B697" s="75" t="s">
        <v>1177</v>
      </c>
      <c r="C697" s="75" t="s">
        <v>1178</v>
      </c>
      <c r="D697" s="76">
        <v>44201</v>
      </c>
      <c r="E697" s="76">
        <v>44852</v>
      </c>
      <c r="F697" s="75" t="s">
        <v>314</v>
      </c>
      <c r="G697" s="75" t="s">
        <v>1181</v>
      </c>
      <c r="H697" s="74" t="s">
        <v>449</v>
      </c>
      <c r="I697" s="76">
        <v>44852</v>
      </c>
      <c r="J697" s="79">
        <v>887.2</v>
      </c>
      <c r="K697" s="66"/>
      <c r="L697" s="72">
        <f>COUNTIFS($B$1:B697,B697)</f>
        <v>3</v>
      </c>
      <c r="M697" s="73"/>
    </row>
    <row r="698" spans="1:13" x14ac:dyDescent="0.35">
      <c r="A698" s="75" t="s">
        <v>38</v>
      </c>
      <c r="B698" s="75" t="s">
        <v>1177</v>
      </c>
      <c r="C698" s="75" t="s">
        <v>1178</v>
      </c>
      <c r="D698" s="76">
        <v>44201</v>
      </c>
      <c r="E698" s="76">
        <v>44852</v>
      </c>
      <c r="F698" s="75" t="s">
        <v>303</v>
      </c>
      <c r="G698" s="75" t="s">
        <v>1182</v>
      </c>
      <c r="H698" s="74" t="s">
        <v>449</v>
      </c>
      <c r="I698" s="76">
        <v>44852</v>
      </c>
      <c r="J698" s="79">
        <v>72640</v>
      </c>
      <c r="K698" s="66"/>
      <c r="L698" s="72">
        <f>COUNTIFS($B$1:B698,B698)</f>
        <v>4</v>
      </c>
      <c r="M698" s="73"/>
    </row>
    <row r="699" spans="1:13" x14ac:dyDescent="0.35">
      <c r="A699" s="75" t="s">
        <v>38</v>
      </c>
      <c r="B699" s="75" t="s">
        <v>1177</v>
      </c>
      <c r="C699" s="75" t="s">
        <v>1178</v>
      </c>
      <c r="D699" s="76">
        <v>44201</v>
      </c>
      <c r="E699" s="76">
        <v>44852</v>
      </c>
      <c r="F699" s="75" t="s">
        <v>310</v>
      </c>
      <c r="G699" s="75" t="s">
        <v>206</v>
      </c>
      <c r="H699" s="74" t="s">
        <v>449</v>
      </c>
      <c r="I699" s="76">
        <v>44852</v>
      </c>
      <c r="J699" s="79">
        <v>2350.08</v>
      </c>
      <c r="K699" s="66"/>
      <c r="L699" s="72">
        <f>COUNTIFS($B$1:B699,B699)</f>
        <v>5</v>
      </c>
      <c r="M699" s="73"/>
    </row>
    <row r="700" spans="1:13" x14ac:dyDescent="0.35">
      <c r="A700" s="75" t="s">
        <v>38</v>
      </c>
      <c r="B700" s="75" t="s">
        <v>1177</v>
      </c>
      <c r="C700" s="75" t="s">
        <v>1178</v>
      </c>
      <c r="D700" s="76">
        <v>44201</v>
      </c>
      <c r="E700" s="76">
        <v>44852</v>
      </c>
      <c r="F700" s="75" t="s">
        <v>571</v>
      </c>
      <c r="G700" s="75" t="s">
        <v>1183</v>
      </c>
      <c r="H700" s="74" t="s">
        <v>449</v>
      </c>
      <c r="I700" s="76">
        <v>44852</v>
      </c>
      <c r="J700" s="79">
        <v>2938.72</v>
      </c>
      <c r="K700" s="66"/>
      <c r="L700" s="72">
        <f>COUNTIFS($B$1:B700,B700)</f>
        <v>6</v>
      </c>
      <c r="M700" s="73"/>
    </row>
    <row r="701" spans="1:13" x14ac:dyDescent="0.35">
      <c r="A701" s="75" t="s">
        <v>38</v>
      </c>
      <c r="B701" s="75" t="s">
        <v>1177</v>
      </c>
      <c r="C701" s="75" t="s">
        <v>1178</v>
      </c>
      <c r="D701" s="76">
        <v>44201</v>
      </c>
      <c r="E701" s="76">
        <v>44852</v>
      </c>
      <c r="F701" s="75" t="s">
        <v>314</v>
      </c>
      <c r="G701" s="75" t="s">
        <v>1184</v>
      </c>
      <c r="H701" s="74" t="s">
        <v>449</v>
      </c>
      <c r="I701" s="76">
        <v>44852</v>
      </c>
      <c r="J701" s="79">
        <v>1048</v>
      </c>
      <c r="K701" s="66"/>
      <c r="L701" s="72">
        <f>COUNTIFS($B$1:B701,B701)</f>
        <v>7</v>
      </c>
      <c r="M701" s="73"/>
    </row>
    <row r="702" spans="1:13" x14ac:dyDescent="0.35">
      <c r="A702" s="75" t="s">
        <v>38</v>
      </c>
      <c r="B702" s="75" t="s">
        <v>1185</v>
      </c>
      <c r="C702" s="75" t="s">
        <v>1186</v>
      </c>
      <c r="D702" s="76">
        <v>44253</v>
      </c>
      <c r="E702" s="76">
        <v>44966</v>
      </c>
      <c r="F702" s="75" t="s">
        <v>463</v>
      </c>
      <c r="G702" s="75" t="s">
        <v>21</v>
      </c>
      <c r="H702" s="74" t="s">
        <v>449</v>
      </c>
      <c r="I702" s="76">
        <v>44966</v>
      </c>
      <c r="J702" s="79">
        <v>0</v>
      </c>
      <c r="K702" s="66"/>
      <c r="L702" s="72">
        <f>COUNTIFS($B$1:B702,B702)</f>
        <v>1</v>
      </c>
      <c r="M702" s="73"/>
    </row>
    <row r="703" spans="1:13" x14ac:dyDescent="0.35">
      <c r="A703" s="75" t="s">
        <v>38</v>
      </c>
      <c r="B703" s="75" t="s">
        <v>1185</v>
      </c>
      <c r="C703" s="75" t="s">
        <v>1186</v>
      </c>
      <c r="D703" s="76">
        <v>44253</v>
      </c>
      <c r="E703" s="76">
        <v>44966</v>
      </c>
      <c r="F703" s="75" t="s">
        <v>314</v>
      </c>
      <c r="G703" s="75" t="s">
        <v>1187</v>
      </c>
      <c r="H703" s="74" t="s">
        <v>449</v>
      </c>
      <c r="I703" s="76">
        <v>44966</v>
      </c>
      <c r="J703" s="79">
        <v>1149.4000000000001</v>
      </c>
      <c r="K703" s="66"/>
      <c r="L703" s="72">
        <f>COUNTIFS($B$1:B703,B703)</f>
        <v>2</v>
      </c>
      <c r="M703" s="73"/>
    </row>
    <row r="704" spans="1:13" x14ac:dyDescent="0.35">
      <c r="A704" s="75" t="s">
        <v>38</v>
      </c>
      <c r="B704" s="75" t="s">
        <v>1185</v>
      </c>
      <c r="C704" s="75" t="s">
        <v>1186</v>
      </c>
      <c r="D704" s="76">
        <v>44253</v>
      </c>
      <c r="E704" s="76">
        <v>44966</v>
      </c>
      <c r="F704" s="75" t="s">
        <v>314</v>
      </c>
      <c r="G704" s="75" t="s">
        <v>1188</v>
      </c>
      <c r="H704" s="74" t="s">
        <v>449</v>
      </c>
      <c r="I704" s="76">
        <v>44966</v>
      </c>
      <c r="J704" s="79">
        <v>3881.5</v>
      </c>
      <c r="K704" s="66"/>
      <c r="L704" s="72">
        <f>COUNTIFS($B$1:B704,B704)</f>
        <v>3</v>
      </c>
      <c r="M704" s="73"/>
    </row>
    <row r="705" spans="1:13" x14ac:dyDescent="0.35">
      <c r="A705" s="75" t="s">
        <v>38</v>
      </c>
      <c r="B705" s="75" t="s">
        <v>1185</v>
      </c>
      <c r="C705" s="75" t="s">
        <v>1186</v>
      </c>
      <c r="D705" s="76">
        <v>44253</v>
      </c>
      <c r="E705" s="76">
        <v>44966</v>
      </c>
      <c r="F705" s="75" t="s">
        <v>303</v>
      </c>
      <c r="G705" s="75" t="s">
        <v>1189</v>
      </c>
      <c r="H705" s="74" t="s">
        <v>449</v>
      </c>
      <c r="I705" s="76">
        <v>44966</v>
      </c>
      <c r="J705" s="79">
        <v>158900</v>
      </c>
      <c r="K705" s="66"/>
      <c r="L705" s="72">
        <f>COUNTIFS($B$1:B705,B705)</f>
        <v>4</v>
      </c>
      <c r="M705" s="73"/>
    </row>
    <row r="706" spans="1:13" x14ac:dyDescent="0.35">
      <c r="A706" s="75" t="s">
        <v>38</v>
      </c>
      <c r="B706" s="75" t="s">
        <v>1185</v>
      </c>
      <c r="C706" s="75" t="s">
        <v>1186</v>
      </c>
      <c r="D706" s="76">
        <v>44253</v>
      </c>
      <c r="E706" s="76">
        <v>44966</v>
      </c>
      <c r="F706" s="75" t="s">
        <v>303</v>
      </c>
      <c r="G706" s="75" t="s">
        <v>1190</v>
      </c>
      <c r="H706" s="74" t="s">
        <v>449</v>
      </c>
      <c r="I706" s="76">
        <v>44966</v>
      </c>
      <c r="J706" s="79">
        <v>79450</v>
      </c>
      <c r="K706" s="66"/>
      <c r="L706" s="72">
        <f>COUNTIFS($B$1:B706,B706)</f>
        <v>5</v>
      </c>
      <c r="M706" s="73"/>
    </row>
    <row r="707" spans="1:13" x14ac:dyDescent="0.35">
      <c r="A707" s="75" t="s">
        <v>38</v>
      </c>
      <c r="B707" s="75" t="s">
        <v>1185</v>
      </c>
      <c r="C707" s="75" t="s">
        <v>1186</v>
      </c>
      <c r="D707" s="76">
        <v>44253</v>
      </c>
      <c r="E707" s="76">
        <v>44966</v>
      </c>
      <c r="F707" s="75" t="s">
        <v>303</v>
      </c>
      <c r="G707" s="75" t="s">
        <v>1191</v>
      </c>
      <c r="H707" s="74" t="s">
        <v>449</v>
      </c>
      <c r="I707" s="76">
        <v>44966</v>
      </c>
      <c r="J707" s="79">
        <v>79450</v>
      </c>
      <c r="K707" s="66"/>
      <c r="L707" s="72">
        <f>COUNTIFS($B$1:B707,B707)</f>
        <v>6</v>
      </c>
      <c r="M707" s="73"/>
    </row>
    <row r="708" spans="1:13" x14ac:dyDescent="0.35">
      <c r="A708" s="75" t="s">
        <v>38</v>
      </c>
      <c r="B708" s="75" t="s">
        <v>1185</v>
      </c>
      <c r="C708" s="75" t="s">
        <v>1186</v>
      </c>
      <c r="D708" s="76">
        <v>44253</v>
      </c>
      <c r="E708" s="76">
        <v>44966</v>
      </c>
      <c r="F708" s="75" t="s">
        <v>310</v>
      </c>
      <c r="G708" s="75" t="s">
        <v>1192</v>
      </c>
      <c r="H708" s="74" t="s">
        <v>449</v>
      </c>
      <c r="I708" s="76">
        <v>44966</v>
      </c>
      <c r="J708" s="79">
        <v>10281.6</v>
      </c>
      <c r="K708" s="66"/>
      <c r="L708" s="72">
        <f>COUNTIFS($B$1:B708,B708)</f>
        <v>7</v>
      </c>
      <c r="M708" s="73"/>
    </row>
    <row r="709" spans="1:13" x14ac:dyDescent="0.35">
      <c r="A709" s="75" t="s">
        <v>38</v>
      </c>
      <c r="B709" s="75" t="s">
        <v>1185</v>
      </c>
      <c r="C709" s="75" t="s">
        <v>1186</v>
      </c>
      <c r="D709" s="76">
        <v>44253</v>
      </c>
      <c r="E709" s="76">
        <v>44966</v>
      </c>
      <c r="F709" s="75" t="s">
        <v>400</v>
      </c>
      <c r="G709" s="75" t="s">
        <v>1193</v>
      </c>
      <c r="H709" s="74" t="s">
        <v>449</v>
      </c>
      <c r="I709" s="76">
        <v>44966</v>
      </c>
      <c r="J709" s="79">
        <v>948</v>
      </c>
      <c r="K709" s="66"/>
      <c r="L709" s="72">
        <f>COUNTIFS($B$1:B709,B709)</f>
        <v>8</v>
      </c>
      <c r="M709" s="73"/>
    </row>
    <row r="710" spans="1:13" x14ac:dyDescent="0.35">
      <c r="A710" s="75" t="s">
        <v>38</v>
      </c>
      <c r="B710" s="75" t="s">
        <v>1185</v>
      </c>
      <c r="C710" s="75" t="s">
        <v>1186</v>
      </c>
      <c r="D710" s="76">
        <v>44253</v>
      </c>
      <c r="E710" s="76">
        <v>44966</v>
      </c>
      <c r="F710" s="75" t="s">
        <v>571</v>
      </c>
      <c r="G710" s="75" t="s">
        <v>1194</v>
      </c>
      <c r="H710" s="74" t="s">
        <v>449</v>
      </c>
      <c r="I710" s="76">
        <v>44966</v>
      </c>
      <c r="J710" s="79">
        <v>12856.9</v>
      </c>
      <c r="K710" s="66"/>
      <c r="L710" s="72">
        <f>COUNTIFS($B$1:B710,B710)</f>
        <v>9</v>
      </c>
      <c r="M710" s="73"/>
    </row>
    <row r="711" spans="1:13" x14ac:dyDescent="0.35">
      <c r="A711" s="75" t="s">
        <v>38</v>
      </c>
      <c r="B711" s="75" t="s">
        <v>1185</v>
      </c>
      <c r="C711" s="75" t="s">
        <v>1186</v>
      </c>
      <c r="D711" s="76">
        <v>44253</v>
      </c>
      <c r="E711" s="76">
        <v>44966</v>
      </c>
      <c r="F711" s="75" t="s">
        <v>314</v>
      </c>
      <c r="G711" s="75" t="s">
        <v>1195</v>
      </c>
      <c r="H711" s="74" t="s">
        <v>449</v>
      </c>
      <c r="I711" s="76">
        <v>44966</v>
      </c>
      <c r="J711" s="79">
        <v>4585</v>
      </c>
      <c r="K711" s="66"/>
      <c r="L711" s="72">
        <f>COUNTIFS($B$1:B711,B711)</f>
        <v>10</v>
      </c>
      <c r="M711" s="73"/>
    </row>
    <row r="712" spans="1:13" x14ac:dyDescent="0.35">
      <c r="A712" s="75" t="s">
        <v>38</v>
      </c>
      <c r="B712" s="75" t="s">
        <v>1196</v>
      </c>
      <c r="C712" s="75" t="s">
        <v>1197</v>
      </c>
      <c r="D712" s="76">
        <v>44305</v>
      </c>
      <c r="E712" s="76">
        <v>44938</v>
      </c>
      <c r="F712" s="75" t="s">
        <v>463</v>
      </c>
      <c r="G712" s="75" t="s">
        <v>21</v>
      </c>
      <c r="H712" s="74" t="s">
        <v>449</v>
      </c>
      <c r="I712" s="76">
        <v>44938</v>
      </c>
      <c r="J712" s="79">
        <v>0</v>
      </c>
      <c r="K712" s="66"/>
      <c r="L712" s="72">
        <f>COUNTIFS($B$1:B712,B712)</f>
        <v>1</v>
      </c>
      <c r="M712" s="73"/>
    </row>
    <row r="713" spans="1:13" x14ac:dyDescent="0.35">
      <c r="A713" s="75" t="s">
        <v>38</v>
      </c>
      <c r="B713" s="75" t="s">
        <v>1196</v>
      </c>
      <c r="C713" s="75" t="s">
        <v>1197</v>
      </c>
      <c r="D713" s="76">
        <v>44305</v>
      </c>
      <c r="E713" s="76">
        <v>44938</v>
      </c>
      <c r="F713" s="75" t="s">
        <v>314</v>
      </c>
      <c r="G713" s="75" t="s">
        <v>1198</v>
      </c>
      <c r="H713" s="74" t="s">
        <v>449</v>
      </c>
      <c r="I713" s="76">
        <v>44938</v>
      </c>
      <c r="J713" s="79">
        <v>607.54</v>
      </c>
      <c r="K713" s="66"/>
      <c r="L713" s="72">
        <f>COUNTIFS($B$1:B713,B713)</f>
        <v>2</v>
      </c>
      <c r="M713" s="73"/>
    </row>
    <row r="714" spans="1:13" x14ac:dyDescent="0.35">
      <c r="A714" s="75" t="s">
        <v>38</v>
      </c>
      <c r="B714" s="75" t="s">
        <v>1196</v>
      </c>
      <c r="C714" s="75" t="s">
        <v>1197</v>
      </c>
      <c r="D714" s="76">
        <v>44305</v>
      </c>
      <c r="E714" s="76">
        <v>44938</v>
      </c>
      <c r="F714" s="75" t="s">
        <v>314</v>
      </c>
      <c r="G714" s="75" t="s">
        <v>1199</v>
      </c>
      <c r="H714" s="74" t="s">
        <v>449</v>
      </c>
      <c r="I714" s="76">
        <v>44938</v>
      </c>
      <c r="J714" s="79">
        <v>607.54</v>
      </c>
      <c r="K714" s="66"/>
      <c r="L714" s="72">
        <f>COUNTIFS($B$1:B714,B714)</f>
        <v>3</v>
      </c>
      <c r="M714" s="73"/>
    </row>
    <row r="715" spans="1:13" x14ac:dyDescent="0.35">
      <c r="A715" s="75" t="s">
        <v>38</v>
      </c>
      <c r="B715" s="75" t="s">
        <v>1196</v>
      </c>
      <c r="C715" s="75" t="s">
        <v>1197</v>
      </c>
      <c r="D715" s="76">
        <v>44305</v>
      </c>
      <c r="E715" s="76">
        <v>44938</v>
      </c>
      <c r="F715" s="75" t="s">
        <v>314</v>
      </c>
      <c r="G715" s="75" t="s">
        <v>1200</v>
      </c>
      <c r="H715" s="74" t="s">
        <v>449</v>
      </c>
      <c r="I715" s="76">
        <v>44938</v>
      </c>
      <c r="J715" s="79">
        <v>2423.5</v>
      </c>
      <c r="K715" s="66"/>
      <c r="L715" s="72">
        <f>COUNTIFS($B$1:B715,B715)</f>
        <v>4</v>
      </c>
      <c r="M715" s="73"/>
    </row>
    <row r="716" spans="1:13" x14ac:dyDescent="0.35">
      <c r="A716" s="75" t="s">
        <v>38</v>
      </c>
      <c r="B716" s="75" t="s">
        <v>1196</v>
      </c>
      <c r="C716" s="75" t="s">
        <v>1197</v>
      </c>
      <c r="D716" s="76">
        <v>44305</v>
      </c>
      <c r="E716" s="76">
        <v>44938</v>
      </c>
      <c r="F716" s="75" t="s">
        <v>314</v>
      </c>
      <c r="G716" s="75" t="s">
        <v>1201</v>
      </c>
      <c r="H716" s="74" t="s">
        <v>449</v>
      </c>
      <c r="I716" s="76">
        <v>44938</v>
      </c>
      <c r="J716" s="79">
        <v>2423.5</v>
      </c>
      <c r="K716" s="66"/>
      <c r="L716" s="72">
        <f>COUNTIFS($B$1:B716,B716)</f>
        <v>5</v>
      </c>
      <c r="M716" s="73"/>
    </row>
    <row r="717" spans="1:13" x14ac:dyDescent="0.35">
      <c r="A717" s="75" t="s">
        <v>38</v>
      </c>
      <c r="B717" s="75" t="s">
        <v>1196</v>
      </c>
      <c r="C717" s="75" t="s">
        <v>1197</v>
      </c>
      <c r="D717" s="76">
        <v>44305</v>
      </c>
      <c r="E717" s="76">
        <v>44938</v>
      </c>
      <c r="F717" s="75" t="s">
        <v>542</v>
      </c>
      <c r="G717" s="75" t="s">
        <v>1202</v>
      </c>
      <c r="H717" s="74" t="s">
        <v>449</v>
      </c>
      <c r="I717" s="76">
        <v>44938</v>
      </c>
      <c r="J717" s="79">
        <v>500</v>
      </c>
      <c r="K717" s="66"/>
      <c r="L717" s="72">
        <f>COUNTIFS($B$1:B717,B717)</f>
        <v>6</v>
      </c>
      <c r="M717" s="73"/>
    </row>
    <row r="718" spans="1:13" x14ac:dyDescent="0.35">
      <c r="A718" s="75" t="s">
        <v>38</v>
      </c>
      <c r="B718" s="75" t="s">
        <v>1196</v>
      </c>
      <c r="C718" s="75" t="s">
        <v>1197</v>
      </c>
      <c r="D718" s="76">
        <v>44305</v>
      </c>
      <c r="E718" s="76">
        <v>44938</v>
      </c>
      <c r="F718" s="75" t="s">
        <v>303</v>
      </c>
      <c r="G718" s="75" t="s">
        <v>1203</v>
      </c>
      <c r="H718" s="74" t="s">
        <v>449</v>
      </c>
      <c r="I718" s="76">
        <v>44938</v>
      </c>
      <c r="J718" s="79">
        <v>251600</v>
      </c>
      <c r="K718" s="66"/>
      <c r="L718" s="72">
        <f>COUNTIFS($B$1:B718,B718)</f>
        <v>7</v>
      </c>
      <c r="M718" s="73"/>
    </row>
    <row r="719" spans="1:13" x14ac:dyDescent="0.35">
      <c r="A719" s="75" t="s">
        <v>38</v>
      </c>
      <c r="B719" s="75" t="s">
        <v>1196</v>
      </c>
      <c r="C719" s="75" t="s">
        <v>1197</v>
      </c>
      <c r="D719" s="76">
        <v>44305</v>
      </c>
      <c r="E719" s="76">
        <v>44938</v>
      </c>
      <c r="F719" s="75" t="s">
        <v>303</v>
      </c>
      <c r="G719" s="75" t="s">
        <v>1204</v>
      </c>
      <c r="H719" s="74" t="s">
        <v>449</v>
      </c>
      <c r="I719" s="76">
        <v>44938</v>
      </c>
      <c r="J719" s="79">
        <v>251600</v>
      </c>
      <c r="K719" s="66"/>
      <c r="L719" s="72">
        <f>COUNTIFS($B$1:B719,B719)</f>
        <v>8</v>
      </c>
      <c r="M719" s="73"/>
    </row>
    <row r="720" spans="1:13" x14ac:dyDescent="0.35">
      <c r="A720" s="75" t="s">
        <v>38</v>
      </c>
      <c r="B720" s="75" t="s">
        <v>1196</v>
      </c>
      <c r="C720" s="75" t="s">
        <v>1197</v>
      </c>
      <c r="D720" s="76">
        <v>44305</v>
      </c>
      <c r="E720" s="76">
        <v>44938</v>
      </c>
      <c r="F720" s="75" t="s">
        <v>303</v>
      </c>
      <c r="G720" s="75" t="s">
        <v>1205</v>
      </c>
      <c r="H720" s="74" t="s">
        <v>449</v>
      </c>
      <c r="I720" s="76">
        <v>44938</v>
      </c>
      <c r="J720" s="79">
        <v>191512</v>
      </c>
      <c r="K720" s="66"/>
      <c r="L720" s="72">
        <f>COUNTIFS($B$1:B720,B720)</f>
        <v>9</v>
      </c>
      <c r="M720" s="73"/>
    </row>
    <row r="721" spans="1:13" x14ac:dyDescent="0.35">
      <c r="A721" s="75" t="s">
        <v>38</v>
      </c>
      <c r="B721" s="75" t="s">
        <v>1196</v>
      </c>
      <c r="C721" s="75" t="s">
        <v>1197</v>
      </c>
      <c r="D721" s="76">
        <v>44305</v>
      </c>
      <c r="E721" s="76">
        <v>44938</v>
      </c>
      <c r="F721" s="75" t="s">
        <v>303</v>
      </c>
      <c r="G721" s="75" t="s">
        <v>1206</v>
      </c>
      <c r="H721" s="74" t="s">
        <v>449</v>
      </c>
      <c r="I721" s="76">
        <v>44938</v>
      </c>
      <c r="J721" s="79">
        <v>191512</v>
      </c>
      <c r="K721" s="66"/>
      <c r="L721" s="72">
        <f>COUNTIFS($B$1:B721,B721)</f>
        <v>10</v>
      </c>
      <c r="M721" s="73"/>
    </row>
    <row r="722" spans="1:13" x14ac:dyDescent="0.35">
      <c r="A722" s="75" t="s">
        <v>38</v>
      </c>
      <c r="B722" s="75" t="s">
        <v>1196</v>
      </c>
      <c r="C722" s="75" t="s">
        <v>1197</v>
      </c>
      <c r="D722" s="76">
        <v>44305</v>
      </c>
      <c r="E722" s="76">
        <v>44938</v>
      </c>
      <c r="F722" s="75" t="s">
        <v>418</v>
      </c>
      <c r="G722" s="75" t="s">
        <v>1207</v>
      </c>
      <c r="H722" s="74" t="s">
        <v>449</v>
      </c>
      <c r="I722" s="76">
        <v>44938</v>
      </c>
      <c r="J722" s="79">
        <v>97522.01</v>
      </c>
      <c r="K722" s="66"/>
      <c r="L722" s="72">
        <f>COUNTIFS($B$1:B722,B722)</f>
        <v>11</v>
      </c>
      <c r="M722" s="73"/>
    </row>
    <row r="723" spans="1:13" x14ac:dyDescent="0.35">
      <c r="A723" s="75" t="s">
        <v>38</v>
      </c>
      <c r="B723" s="75" t="s">
        <v>1196</v>
      </c>
      <c r="C723" s="75" t="s">
        <v>1197</v>
      </c>
      <c r="D723" s="76">
        <v>44305</v>
      </c>
      <c r="E723" s="76">
        <v>44938</v>
      </c>
      <c r="F723" s="75" t="s">
        <v>418</v>
      </c>
      <c r="G723" s="75" t="s">
        <v>1208</v>
      </c>
      <c r="H723" s="74" t="s">
        <v>449</v>
      </c>
      <c r="I723" s="76">
        <v>44938</v>
      </c>
      <c r="J723" s="79">
        <v>97522.01</v>
      </c>
      <c r="K723" s="66"/>
      <c r="L723" s="72">
        <f>COUNTIFS($B$1:B723,B723)</f>
        <v>12</v>
      </c>
      <c r="M723" s="73"/>
    </row>
    <row r="724" spans="1:13" x14ac:dyDescent="0.35">
      <c r="A724" s="75" t="s">
        <v>38</v>
      </c>
      <c r="B724" s="75" t="s">
        <v>1196</v>
      </c>
      <c r="C724" s="75" t="s">
        <v>1197</v>
      </c>
      <c r="D724" s="76">
        <v>44305</v>
      </c>
      <c r="E724" s="76">
        <v>44938</v>
      </c>
      <c r="F724" s="75" t="s">
        <v>310</v>
      </c>
      <c r="G724" s="75" t="s">
        <v>1209</v>
      </c>
      <c r="H724" s="74" t="s">
        <v>449</v>
      </c>
      <c r="I724" s="76">
        <v>44938</v>
      </c>
      <c r="J724" s="79">
        <v>5434.56</v>
      </c>
      <c r="K724" s="66"/>
      <c r="L724" s="72">
        <f>COUNTIFS($B$1:B724,B724)</f>
        <v>13</v>
      </c>
      <c r="M724" s="73"/>
    </row>
    <row r="725" spans="1:13" x14ac:dyDescent="0.35">
      <c r="A725" s="75" t="s">
        <v>38</v>
      </c>
      <c r="B725" s="75" t="s">
        <v>1196</v>
      </c>
      <c r="C725" s="75" t="s">
        <v>1197</v>
      </c>
      <c r="D725" s="76">
        <v>44305</v>
      </c>
      <c r="E725" s="76">
        <v>44938</v>
      </c>
      <c r="F725" s="75" t="s">
        <v>310</v>
      </c>
      <c r="G725" s="75" t="s">
        <v>1210</v>
      </c>
      <c r="H725" s="74" t="s">
        <v>449</v>
      </c>
      <c r="I725" s="76">
        <v>44938</v>
      </c>
      <c r="J725" s="79">
        <v>5434.56</v>
      </c>
      <c r="K725" s="66"/>
      <c r="L725" s="72">
        <f>COUNTIFS($B$1:B725,B725)</f>
        <v>14</v>
      </c>
      <c r="M725" s="73"/>
    </row>
    <row r="726" spans="1:13" x14ac:dyDescent="0.35">
      <c r="A726" s="75" t="s">
        <v>38</v>
      </c>
      <c r="B726" s="75" t="s">
        <v>1196</v>
      </c>
      <c r="C726" s="75" t="s">
        <v>1197</v>
      </c>
      <c r="D726" s="76">
        <v>44305</v>
      </c>
      <c r="E726" s="76">
        <v>44938</v>
      </c>
      <c r="F726" s="75" t="s">
        <v>571</v>
      </c>
      <c r="G726" s="75" t="s">
        <v>1211</v>
      </c>
      <c r="H726" s="74" t="s">
        <v>449</v>
      </c>
      <c r="I726" s="76">
        <v>44938</v>
      </c>
      <c r="J726" s="79">
        <v>6795.79</v>
      </c>
      <c r="K726" s="66"/>
      <c r="L726" s="72">
        <f>COUNTIFS($B$1:B726,B726)</f>
        <v>15</v>
      </c>
      <c r="M726" s="73"/>
    </row>
    <row r="727" spans="1:13" x14ac:dyDescent="0.35">
      <c r="A727" s="75" t="s">
        <v>38</v>
      </c>
      <c r="B727" s="75" t="s">
        <v>1196</v>
      </c>
      <c r="C727" s="75" t="s">
        <v>1197</v>
      </c>
      <c r="D727" s="76">
        <v>44305</v>
      </c>
      <c r="E727" s="76">
        <v>44938</v>
      </c>
      <c r="F727" s="75" t="s">
        <v>571</v>
      </c>
      <c r="G727" s="75" t="s">
        <v>1212</v>
      </c>
      <c r="H727" s="74" t="s">
        <v>449</v>
      </c>
      <c r="I727" s="76">
        <v>44938</v>
      </c>
      <c r="J727" s="79">
        <v>6795.79</v>
      </c>
      <c r="K727" s="66"/>
      <c r="L727" s="72">
        <f>COUNTIFS($B$1:B727,B727)</f>
        <v>16</v>
      </c>
      <c r="M727" s="73"/>
    </row>
    <row r="728" spans="1:13" x14ac:dyDescent="0.35">
      <c r="A728" s="75" t="s">
        <v>38</v>
      </c>
      <c r="B728" s="75" t="s">
        <v>1196</v>
      </c>
      <c r="C728" s="75" t="s">
        <v>1197</v>
      </c>
      <c r="D728" s="76">
        <v>44305</v>
      </c>
      <c r="E728" s="76">
        <v>44938</v>
      </c>
      <c r="F728" s="75" t="s">
        <v>314</v>
      </c>
      <c r="G728" s="75" t="s">
        <v>1213</v>
      </c>
      <c r="H728" s="74" t="s">
        <v>449</v>
      </c>
      <c r="I728" s="76">
        <v>44938</v>
      </c>
      <c r="J728" s="79">
        <v>2051.65</v>
      </c>
      <c r="K728" s="66"/>
      <c r="L728" s="72">
        <f>COUNTIFS($B$1:B728,B728)</f>
        <v>17</v>
      </c>
      <c r="M728" s="73"/>
    </row>
    <row r="729" spans="1:13" x14ac:dyDescent="0.35">
      <c r="A729" s="75" t="s">
        <v>38</v>
      </c>
      <c r="B729" s="75" t="s">
        <v>1196</v>
      </c>
      <c r="C729" s="75" t="s">
        <v>1197</v>
      </c>
      <c r="D729" s="76">
        <v>44305</v>
      </c>
      <c r="E729" s="76">
        <v>44938</v>
      </c>
      <c r="F729" s="75" t="s">
        <v>314</v>
      </c>
      <c r="G729" s="75" t="s">
        <v>1214</v>
      </c>
      <c r="H729" s="74" t="s">
        <v>449</v>
      </c>
      <c r="I729" s="76">
        <v>44938</v>
      </c>
      <c r="J729" s="79">
        <v>2051.65</v>
      </c>
      <c r="K729" s="66"/>
      <c r="L729" s="72">
        <f>COUNTIFS($B$1:B729,B729)</f>
        <v>18</v>
      </c>
      <c r="M729" s="73"/>
    </row>
    <row r="730" spans="1:13" x14ac:dyDescent="0.35">
      <c r="A730" s="75" t="s">
        <v>38</v>
      </c>
      <c r="B730" s="75" t="s">
        <v>1215</v>
      </c>
      <c r="C730" s="75" t="s">
        <v>1216</v>
      </c>
      <c r="D730" s="76">
        <v>44313</v>
      </c>
      <c r="E730" s="76">
        <v>44769</v>
      </c>
      <c r="F730" s="75" t="s">
        <v>303</v>
      </c>
      <c r="G730" s="75" t="s">
        <v>1217</v>
      </c>
      <c r="H730" s="74" t="s">
        <v>449</v>
      </c>
      <c r="I730" s="76">
        <v>44769</v>
      </c>
      <c r="J730" s="79">
        <v>102081</v>
      </c>
      <c r="K730" s="66"/>
      <c r="L730" s="72">
        <f>COUNTIFS($B$1:B730,B730)</f>
        <v>1</v>
      </c>
      <c r="M730" s="73"/>
    </row>
    <row r="731" spans="1:13" x14ac:dyDescent="0.35">
      <c r="A731" s="75" t="s">
        <v>38</v>
      </c>
      <c r="B731" s="75" t="s">
        <v>1215</v>
      </c>
      <c r="C731" s="75" t="s">
        <v>1216</v>
      </c>
      <c r="D731" s="76">
        <v>44313</v>
      </c>
      <c r="E731" s="76">
        <v>44769</v>
      </c>
      <c r="F731" s="75" t="s">
        <v>303</v>
      </c>
      <c r="G731" s="75" t="s">
        <v>1218</v>
      </c>
      <c r="H731" s="74" t="s">
        <v>449</v>
      </c>
      <c r="I731" s="76">
        <v>44769</v>
      </c>
      <c r="J731" s="79">
        <v>79788.45</v>
      </c>
      <c r="K731" s="66"/>
      <c r="L731" s="72">
        <f>COUNTIFS($B$1:B731,B731)</f>
        <v>2</v>
      </c>
      <c r="M731" s="73"/>
    </row>
    <row r="732" spans="1:13" x14ac:dyDescent="0.35">
      <c r="A732" s="75" t="s">
        <v>38</v>
      </c>
      <c r="B732" s="75" t="s">
        <v>1219</v>
      </c>
      <c r="C732" s="75" t="s">
        <v>1220</v>
      </c>
      <c r="D732" s="76">
        <v>44342</v>
      </c>
      <c r="E732" s="76">
        <v>44957</v>
      </c>
      <c r="F732" s="75" t="s">
        <v>463</v>
      </c>
      <c r="G732" s="75" t="s">
        <v>21</v>
      </c>
      <c r="H732" s="74" t="s">
        <v>449</v>
      </c>
      <c r="I732" s="76">
        <v>44957</v>
      </c>
      <c r="J732" s="79">
        <v>0</v>
      </c>
      <c r="K732" s="66"/>
      <c r="L732" s="72">
        <f>COUNTIFS($B$1:B732,B732)</f>
        <v>1</v>
      </c>
      <c r="M732" s="73"/>
    </row>
    <row r="733" spans="1:13" x14ac:dyDescent="0.35">
      <c r="A733" s="75" t="s">
        <v>38</v>
      </c>
      <c r="B733" s="75" t="s">
        <v>1219</v>
      </c>
      <c r="C733" s="75" t="s">
        <v>1220</v>
      </c>
      <c r="D733" s="76">
        <v>44342</v>
      </c>
      <c r="E733" s="76">
        <v>44957</v>
      </c>
      <c r="F733" s="75" t="s">
        <v>314</v>
      </c>
      <c r="G733" s="75" t="s">
        <v>1221</v>
      </c>
      <c r="H733" s="74" t="s">
        <v>449</v>
      </c>
      <c r="I733" s="76">
        <v>44957</v>
      </c>
      <c r="J733" s="79">
        <v>525.44000000000005</v>
      </c>
      <c r="K733" s="66"/>
      <c r="L733" s="72">
        <f>COUNTIFS($B$1:B733,B733)</f>
        <v>2</v>
      </c>
      <c r="M733" s="73"/>
    </row>
    <row r="734" spans="1:13" x14ac:dyDescent="0.35">
      <c r="A734" s="75" t="s">
        <v>38</v>
      </c>
      <c r="B734" s="75" t="s">
        <v>1219</v>
      </c>
      <c r="C734" s="75" t="s">
        <v>1220</v>
      </c>
      <c r="D734" s="76">
        <v>44342</v>
      </c>
      <c r="E734" s="76">
        <v>44957</v>
      </c>
      <c r="F734" s="75" t="s">
        <v>314</v>
      </c>
      <c r="G734" s="75" t="s">
        <v>1222</v>
      </c>
      <c r="H734" s="74" t="s">
        <v>449</v>
      </c>
      <c r="I734" s="76">
        <v>44957</v>
      </c>
      <c r="J734" s="79">
        <v>1774.4</v>
      </c>
      <c r="K734" s="66"/>
      <c r="L734" s="72">
        <f>COUNTIFS($B$1:B734,B734)</f>
        <v>3</v>
      </c>
      <c r="M734" s="73"/>
    </row>
    <row r="735" spans="1:13" x14ac:dyDescent="0.35">
      <c r="A735" s="75" t="s">
        <v>38</v>
      </c>
      <c r="B735" s="75" t="s">
        <v>1219</v>
      </c>
      <c r="C735" s="75" t="s">
        <v>1220</v>
      </c>
      <c r="D735" s="76">
        <v>44342</v>
      </c>
      <c r="E735" s="76">
        <v>44957</v>
      </c>
      <c r="F735" s="75" t="s">
        <v>303</v>
      </c>
      <c r="G735" s="75" t="s">
        <v>1223</v>
      </c>
      <c r="H735" s="74" t="s">
        <v>449</v>
      </c>
      <c r="I735" s="76">
        <v>44957</v>
      </c>
      <c r="J735" s="79">
        <v>23292</v>
      </c>
      <c r="K735" s="66"/>
      <c r="L735" s="72">
        <f>COUNTIFS($B$1:B735,B735)</f>
        <v>4</v>
      </c>
      <c r="M735" s="73"/>
    </row>
    <row r="736" spans="1:13" x14ac:dyDescent="0.35">
      <c r="A736" s="75" t="s">
        <v>38</v>
      </c>
      <c r="B736" s="75" t="s">
        <v>1219</v>
      </c>
      <c r="C736" s="75" t="s">
        <v>1220</v>
      </c>
      <c r="D736" s="76">
        <v>44342</v>
      </c>
      <c r="E736" s="76">
        <v>44957</v>
      </c>
      <c r="F736" s="75" t="s">
        <v>418</v>
      </c>
      <c r="G736" s="75" t="s">
        <v>1224</v>
      </c>
      <c r="H736" s="74" t="s">
        <v>449</v>
      </c>
      <c r="I736" s="76">
        <v>44957</v>
      </c>
      <c r="J736" s="79">
        <v>11860.74</v>
      </c>
      <c r="K736" s="66"/>
      <c r="L736" s="72">
        <f>COUNTIFS($B$1:B736,B736)</f>
        <v>5</v>
      </c>
      <c r="M736" s="73"/>
    </row>
    <row r="737" spans="1:13" x14ac:dyDescent="0.35">
      <c r="A737" s="75" t="s">
        <v>38</v>
      </c>
      <c r="B737" s="75" t="s">
        <v>1219</v>
      </c>
      <c r="C737" s="75" t="s">
        <v>1220</v>
      </c>
      <c r="D737" s="76">
        <v>44342</v>
      </c>
      <c r="E737" s="76">
        <v>44957</v>
      </c>
      <c r="F737" s="75" t="s">
        <v>310</v>
      </c>
      <c r="G737" s="75" t="s">
        <v>1225</v>
      </c>
      <c r="H737" s="74" t="s">
        <v>449</v>
      </c>
      <c r="I737" s="76">
        <v>44957</v>
      </c>
      <c r="J737" s="79">
        <v>4700.16</v>
      </c>
      <c r="K737" s="66"/>
      <c r="L737" s="72">
        <f>COUNTIFS($B$1:B737,B737)</f>
        <v>6</v>
      </c>
      <c r="M737" s="73"/>
    </row>
    <row r="738" spans="1:13" x14ac:dyDescent="0.35">
      <c r="A738" s="75" t="s">
        <v>38</v>
      </c>
      <c r="B738" s="75" t="s">
        <v>1219</v>
      </c>
      <c r="C738" s="75" t="s">
        <v>1220</v>
      </c>
      <c r="D738" s="76">
        <v>44342</v>
      </c>
      <c r="E738" s="76">
        <v>44957</v>
      </c>
      <c r="F738" s="75" t="s">
        <v>571</v>
      </c>
      <c r="G738" s="75" t="s">
        <v>1226</v>
      </c>
      <c r="H738" s="74" t="s">
        <v>449</v>
      </c>
      <c r="I738" s="76">
        <v>44957</v>
      </c>
      <c r="J738" s="79">
        <v>5877.44</v>
      </c>
      <c r="K738" s="66"/>
      <c r="L738" s="72">
        <f>COUNTIFS($B$1:B738,B738)</f>
        <v>7</v>
      </c>
      <c r="M738" s="73"/>
    </row>
    <row r="739" spans="1:13" x14ac:dyDescent="0.35">
      <c r="A739" s="75" t="s">
        <v>38</v>
      </c>
      <c r="B739" s="75" t="s">
        <v>1219</v>
      </c>
      <c r="C739" s="75" t="s">
        <v>1220</v>
      </c>
      <c r="D739" s="76">
        <v>44342</v>
      </c>
      <c r="E739" s="76">
        <v>44957</v>
      </c>
      <c r="F739" s="75" t="s">
        <v>314</v>
      </c>
      <c r="G739" s="75" t="s">
        <v>1227</v>
      </c>
      <c r="H739" s="74" t="s">
        <v>449</v>
      </c>
      <c r="I739" s="76">
        <v>44957</v>
      </c>
      <c r="J739" s="79">
        <v>2096</v>
      </c>
      <c r="K739" s="66"/>
      <c r="L739" s="72">
        <f>COUNTIFS($B$1:B739,B739)</f>
        <v>8</v>
      </c>
      <c r="M739" s="73"/>
    </row>
    <row r="740" spans="1:13" x14ac:dyDescent="0.35">
      <c r="A740" s="74" t="s">
        <v>39</v>
      </c>
      <c r="B740" s="74" t="s">
        <v>1228</v>
      </c>
      <c r="C740" s="75" t="s">
        <v>1229</v>
      </c>
      <c r="D740" s="76">
        <v>38891</v>
      </c>
      <c r="E740" s="76">
        <v>41295</v>
      </c>
      <c r="F740" s="75" t="s">
        <v>303</v>
      </c>
      <c r="G740" s="74" t="s">
        <v>1230</v>
      </c>
      <c r="H740" s="74" t="s">
        <v>343</v>
      </c>
      <c r="I740" s="77">
        <v>44805</v>
      </c>
      <c r="J740" s="78">
        <v>892196.08</v>
      </c>
      <c r="K740" s="66"/>
      <c r="L740" s="72">
        <f>COUNTIFS($B$1:B740,B740)</f>
        <v>1</v>
      </c>
      <c r="M740" s="73"/>
    </row>
    <row r="741" spans="1:13" x14ac:dyDescent="0.35">
      <c r="A741" s="74" t="s">
        <v>39</v>
      </c>
      <c r="B741" s="74" t="s">
        <v>187</v>
      </c>
      <c r="C741" s="75" t="s">
        <v>277</v>
      </c>
      <c r="D741" s="76">
        <v>39148</v>
      </c>
      <c r="E741" s="76">
        <v>39223</v>
      </c>
      <c r="F741" s="75" t="s">
        <v>314</v>
      </c>
      <c r="G741" s="74" t="s">
        <v>1231</v>
      </c>
      <c r="H741" s="74" t="s">
        <v>305</v>
      </c>
      <c r="I741" s="77">
        <v>45016</v>
      </c>
      <c r="J741" s="78">
        <v>348.79</v>
      </c>
      <c r="K741" s="66"/>
      <c r="L741" s="72">
        <f>COUNTIFS($B$1:B741,B741)</f>
        <v>1</v>
      </c>
      <c r="M741" s="73"/>
    </row>
    <row r="742" spans="1:13" x14ac:dyDescent="0.35">
      <c r="A742" s="74" t="s">
        <v>39</v>
      </c>
      <c r="B742" s="74" t="s">
        <v>1232</v>
      </c>
      <c r="C742" s="75" t="s">
        <v>1233</v>
      </c>
      <c r="D742" s="76">
        <v>39330</v>
      </c>
      <c r="E742" s="76">
        <v>39447</v>
      </c>
      <c r="F742" s="75" t="s">
        <v>303</v>
      </c>
      <c r="G742" s="74" t="s">
        <v>1234</v>
      </c>
      <c r="H742" s="74" t="s">
        <v>343</v>
      </c>
      <c r="I742" s="77">
        <v>44833</v>
      </c>
      <c r="J742" s="78">
        <v>58722.41</v>
      </c>
      <c r="K742" s="66"/>
      <c r="L742" s="72">
        <f>COUNTIFS($B$1:B742,B742)</f>
        <v>1</v>
      </c>
      <c r="M742" s="73"/>
    </row>
    <row r="743" spans="1:13" x14ac:dyDescent="0.35">
      <c r="A743" s="74" t="s">
        <v>39</v>
      </c>
      <c r="B743" s="74" t="s">
        <v>1235</v>
      </c>
      <c r="C743" s="75" t="s">
        <v>1236</v>
      </c>
      <c r="D743" s="76">
        <v>39533</v>
      </c>
      <c r="E743" s="76">
        <v>39598</v>
      </c>
      <c r="F743" s="75" t="s">
        <v>314</v>
      </c>
      <c r="G743" s="74" t="s">
        <v>1237</v>
      </c>
      <c r="H743" s="74" t="s">
        <v>305</v>
      </c>
      <c r="I743" s="77">
        <v>45016</v>
      </c>
      <c r="J743" s="78">
        <v>2338.41</v>
      </c>
      <c r="K743" s="66"/>
      <c r="L743" s="72">
        <f>COUNTIFS($B$1:B743,B743)</f>
        <v>1</v>
      </c>
      <c r="M743" s="73"/>
    </row>
    <row r="744" spans="1:13" x14ac:dyDescent="0.35">
      <c r="A744" s="74" t="s">
        <v>39</v>
      </c>
      <c r="B744" s="74" t="s">
        <v>1238</v>
      </c>
      <c r="C744" s="75" t="s">
        <v>1239</v>
      </c>
      <c r="D744" s="76">
        <v>42184</v>
      </c>
      <c r="E744" s="76">
        <v>42390</v>
      </c>
      <c r="F744" s="75" t="s">
        <v>314</v>
      </c>
      <c r="G744" s="74" t="s">
        <v>1240</v>
      </c>
      <c r="H744" s="74" t="s">
        <v>305</v>
      </c>
      <c r="I744" s="77">
        <v>44839</v>
      </c>
      <c r="J744" s="78">
        <v>744.25</v>
      </c>
      <c r="K744" s="66"/>
      <c r="L744" s="72">
        <f>COUNTIFS($B$1:B744,B744)</f>
        <v>1</v>
      </c>
      <c r="M744" s="73"/>
    </row>
    <row r="745" spans="1:13" x14ac:dyDescent="0.35">
      <c r="A745" s="74" t="s">
        <v>39</v>
      </c>
      <c r="B745" s="74" t="s">
        <v>1238</v>
      </c>
      <c r="C745" s="75" t="s">
        <v>1239</v>
      </c>
      <c r="D745" s="76">
        <v>42184</v>
      </c>
      <c r="E745" s="76">
        <v>42390</v>
      </c>
      <c r="F745" s="75" t="s">
        <v>314</v>
      </c>
      <c r="G745" s="74" t="s">
        <v>1241</v>
      </c>
      <c r="H745" s="74" t="s">
        <v>305</v>
      </c>
      <c r="I745" s="77">
        <v>44839</v>
      </c>
      <c r="J745" s="78">
        <v>744.25</v>
      </c>
      <c r="K745" s="66"/>
      <c r="L745" s="72">
        <f>COUNTIFS($B$1:B745,B745)</f>
        <v>2</v>
      </c>
      <c r="M745" s="73"/>
    </row>
    <row r="746" spans="1:13" x14ac:dyDescent="0.35">
      <c r="A746" s="74" t="s">
        <v>39</v>
      </c>
      <c r="B746" s="74" t="s">
        <v>163</v>
      </c>
      <c r="C746" s="75" t="s">
        <v>278</v>
      </c>
      <c r="D746" s="76">
        <v>42184</v>
      </c>
      <c r="E746" s="76">
        <v>42509</v>
      </c>
      <c r="F746" s="75" t="s">
        <v>303</v>
      </c>
      <c r="G746" s="74" t="s">
        <v>1242</v>
      </c>
      <c r="H746" s="74" t="s">
        <v>305</v>
      </c>
      <c r="I746" s="77">
        <v>45016</v>
      </c>
      <c r="J746" s="78">
        <v>40783.339999999997</v>
      </c>
      <c r="K746" s="66"/>
      <c r="L746" s="72">
        <f>COUNTIFS($B$1:B746,B746)</f>
        <v>1</v>
      </c>
      <c r="M746" s="73"/>
    </row>
    <row r="747" spans="1:13" x14ac:dyDescent="0.35">
      <c r="A747" s="74" t="s">
        <v>39</v>
      </c>
      <c r="B747" s="74" t="s">
        <v>1243</v>
      </c>
      <c r="C747" s="75" t="s">
        <v>1244</v>
      </c>
      <c r="D747" s="76">
        <v>42380</v>
      </c>
      <c r="E747" s="76">
        <v>43237</v>
      </c>
      <c r="F747" s="75" t="s">
        <v>314</v>
      </c>
      <c r="G747" s="74" t="s">
        <v>1245</v>
      </c>
      <c r="H747" s="74" t="s">
        <v>343</v>
      </c>
      <c r="I747" s="77">
        <v>44760</v>
      </c>
      <c r="J747" s="78">
        <v>2321.63</v>
      </c>
      <c r="K747" s="66"/>
      <c r="L747" s="72">
        <f>COUNTIFS($B$1:B747,B747)</f>
        <v>1</v>
      </c>
      <c r="M747" s="73"/>
    </row>
    <row r="748" spans="1:13" x14ac:dyDescent="0.35">
      <c r="A748" s="74" t="s">
        <v>39</v>
      </c>
      <c r="B748" s="74" t="s">
        <v>1243</v>
      </c>
      <c r="C748" s="75" t="s">
        <v>1244</v>
      </c>
      <c r="D748" s="76">
        <v>42380</v>
      </c>
      <c r="E748" s="76">
        <v>43237</v>
      </c>
      <c r="F748" s="75" t="s">
        <v>303</v>
      </c>
      <c r="G748" s="74" t="s">
        <v>1246</v>
      </c>
      <c r="H748" s="74" t="s">
        <v>343</v>
      </c>
      <c r="I748" s="77">
        <v>44760</v>
      </c>
      <c r="J748" s="78">
        <v>97678.63</v>
      </c>
      <c r="K748" s="66"/>
      <c r="L748" s="72">
        <f>COUNTIFS($B$1:B748,B748)</f>
        <v>2</v>
      </c>
      <c r="M748" s="73"/>
    </row>
    <row r="749" spans="1:13" x14ac:dyDescent="0.35">
      <c r="A749" s="74" t="s">
        <v>39</v>
      </c>
      <c r="B749" s="74" t="s">
        <v>1243</v>
      </c>
      <c r="C749" s="75" t="s">
        <v>1244</v>
      </c>
      <c r="D749" s="76">
        <v>42380</v>
      </c>
      <c r="E749" s="76">
        <v>43237</v>
      </c>
      <c r="F749" s="75" t="s">
        <v>303</v>
      </c>
      <c r="G749" s="74" t="s">
        <v>1247</v>
      </c>
      <c r="H749" s="74" t="s">
        <v>343</v>
      </c>
      <c r="I749" s="77">
        <v>44760</v>
      </c>
      <c r="J749" s="78">
        <v>102464.9</v>
      </c>
      <c r="K749" s="66"/>
      <c r="L749" s="72">
        <f>COUNTIFS($B$1:B749,B749)</f>
        <v>3</v>
      </c>
      <c r="M749" s="73"/>
    </row>
    <row r="750" spans="1:13" x14ac:dyDescent="0.35">
      <c r="A750" s="74" t="s">
        <v>39</v>
      </c>
      <c r="B750" s="74" t="s">
        <v>1243</v>
      </c>
      <c r="C750" s="75" t="s">
        <v>1248</v>
      </c>
      <c r="D750" s="76">
        <v>42380</v>
      </c>
      <c r="E750" s="76">
        <v>43237</v>
      </c>
      <c r="F750" s="75" t="s">
        <v>303</v>
      </c>
      <c r="G750" s="74" t="s">
        <v>1247</v>
      </c>
      <c r="H750" s="74" t="s">
        <v>305</v>
      </c>
      <c r="I750" s="77">
        <v>45016</v>
      </c>
      <c r="J750" s="78">
        <v>102464.9</v>
      </c>
      <c r="K750" s="66"/>
      <c r="L750" s="72">
        <f>COUNTIFS($B$1:B750,B750)</f>
        <v>4</v>
      </c>
      <c r="M750" s="73"/>
    </row>
    <row r="751" spans="1:13" x14ac:dyDescent="0.35">
      <c r="A751" s="74" t="s">
        <v>39</v>
      </c>
      <c r="B751" s="74" t="s">
        <v>1249</v>
      </c>
      <c r="C751" s="75" t="s">
        <v>1250</v>
      </c>
      <c r="D751" s="76">
        <v>42468</v>
      </c>
      <c r="E751" s="76">
        <v>43272</v>
      </c>
      <c r="F751" s="75" t="s">
        <v>314</v>
      </c>
      <c r="G751" s="74" t="s">
        <v>1251</v>
      </c>
      <c r="H751" s="74" t="s">
        <v>343</v>
      </c>
      <c r="I751" s="77">
        <v>44896</v>
      </c>
      <c r="J751" s="78">
        <v>1887.3</v>
      </c>
      <c r="K751" s="66"/>
      <c r="L751" s="72">
        <f>COUNTIFS($B$1:B751,B751)</f>
        <v>1</v>
      </c>
      <c r="M751" s="73"/>
    </row>
    <row r="752" spans="1:13" x14ac:dyDescent="0.35">
      <c r="A752" s="74" t="s">
        <v>39</v>
      </c>
      <c r="B752" s="74" t="s">
        <v>1249</v>
      </c>
      <c r="C752" s="75" t="s">
        <v>1250</v>
      </c>
      <c r="D752" s="76">
        <v>42468</v>
      </c>
      <c r="E752" s="76">
        <v>43272</v>
      </c>
      <c r="F752" s="75" t="s">
        <v>303</v>
      </c>
      <c r="G752" s="74" t="s">
        <v>1252</v>
      </c>
      <c r="H752" s="74" t="s">
        <v>343</v>
      </c>
      <c r="I752" s="77">
        <v>44896</v>
      </c>
      <c r="J752" s="78">
        <v>61494</v>
      </c>
      <c r="K752" s="66"/>
      <c r="L752" s="72">
        <f>COUNTIFS($B$1:B752,B752)</f>
        <v>2</v>
      </c>
      <c r="M752" s="73"/>
    </row>
    <row r="753" spans="1:13" x14ac:dyDescent="0.35">
      <c r="A753" s="74" t="s">
        <v>39</v>
      </c>
      <c r="B753" s="74" t="s">
        <v>1249</v>
      </c>
      <c r="C753" s="75" t="s">
        <v>1250</v>
      </c>
      <c r="D753" s="76">
        <v>42468</v>
      </c>
      <c r="E753" s="76">
        <v>43272</v>
      </c>
      <c r="F753" s="75" t="s">
        <v>303</v>
      </c>
      <c r="G753" s="74" t="s">
        <v>1253</v>
      </c>
      <c r="H753" s="74" t="s">
        <v>343</v>
      </c>
      <c r="I753" s="77">
        <v>44896</v>
      </c>
      <c r="J753" s="78">
        <v>56635.5</v>
      </c>
      <c r="K753" s="66"/>
      <c r="L753" s="72">
        <f>COUNTIFS($B$1:B753,B753)</f>
        <v>3</v>
      </c>
      <c r="M753" s="73"/>
    </row>
    <row r="754" spans="1:13" x14ac:dyDescent="0.35">
      <c r="A754" s="74" t="s">
        <v>39</v>
      </c>
      <c r="B754" s="74" t="s">
        <v>1249</v>
      </c>
      <c r="C754" s="75" t="s">
        <v>1250</v>
      </c>
      <c r="D754" s="76">
        <v>42468</v>
      </c>
      <c r="E754" s="76">
        <v>43272</v>
      </c>
      <c r="F754" s="75" t="s">
        <v>303</v>
      </c>
      <c r="G754" s="74" t="s">
        <v>1253</v>
      </c>
      <c r="H754" s="74" t="s">
        <v>305</v>
      </c>
      <c r="I754" s="77">
        <v>45016</v>
      </c>
      <c r="J754" s="78">
        <v>56635.5</v>
      </c>
      <c r="K754" s="66"/>
      <c r="L754" s="72">
        <f>COUNTIFS($B$1:B754,B754)</f>
        <v>4</v>
      </c>
      <c r="M754" s="73"/>
    </row>
    <row r="755" spans="1:13" x14ac:dyDescent="0.35">
      <c r="A755" s="74" t="s">
        <v>39</v>
      </c>
      <c r="B755" s="74" t="s">
        <v>1254</v>
      </c>
      <c r="C755" s="75" t="s">
        <v>1255</v>
      </c>
      <c r="D755" s="76">
        <v>42627</v>
      </c>
      <c r="E755" s="76">
        <v>42688</v>
      </c>
      <c r="F755" s="75" t="s">
        <v>303</v>
      </c>
      <c r="G755" s="74" t="s">
        <v>1256</v>
      </c>
      <c r="H755" s="74" t="s">
        <v>305</v>
      </c>
      <c r="I755" s="77">
        <v>45016</v>
      </c>
      <c r="J755" s="78">
        <v>56000</v>
      </c>
      <c r="K755" s="66"/>
      <c r="L755" s="72">
        <f>COUNTIFS($B$1:B755,B755)</f>
        <v>1</v>
      </c>
      <c r="M755" s="73"/>
    </row>
    <row r="756" spans="1:13" x14ac:dyDescent="0.35">
      <c r="A756" s="74" t="s">
        <v>39</v>
      </c>
      <c r="B756" s="74" t="s">
        <v>1257</v>
      </c>
      <c r="C756" s="75" t="s">
        <v>1258</v>
      </c>
      <c r="D756" s="76">
        <v>42738</v>
      </c>
      <c r="E756" s="76">
        <v>43083</v>
      </c>
      <c r="F756" s="75" t="s">
        <v>314</v>
      </c>
      <c r="G756" s="74" t="s">
        <v>1259</v>
      </c>
      <c r="H756" s="74" t="s">
        <v>343</v>
      </c>
      <c r="I756" s="77">
        <v>44945</v>
      </c>
      <c r="J756" s="78">
        <v>1310.42</v>
      </c>
      <c r="K756" s="66"/>
      <c r="L756" s="72">
        <f>COUNTIFS($B$1:B756,B756)</f>
        <v>1</v>
      </c>
      <c r="M756" s="73"/>
    </row>
    <row r="757" spans="1:13" x14ac:dyDescent="0.35">
      <c r="A757" s="74" t="s">
        <v>39</v>
      </c>
      <c r="B757" s="74" t="s">
        <v>1257</v>
      </c>
      <c r="C757" s="75" t="s">
        <v>1258</v>
      </c>
      <c r="D757" s="76">
        <v>42738</v>
      </c>
      <c r="E757" s="76">
        <v>43083</v>
      </c>
      <c r="F757" s="75" t="s">
        <v>303</v>
      </c>
      <c r="G757" s="74" t="s">
        <v>1260</v>
      </c>
      <c r="H757" s="74" t="s">
        <v>343</v>
      </c>
      <c r="I757" s="77">
        <v>44945</v>
      </c>
      <c r="J757" s="78">
        <v>39888</v>
      </c>
      <c r="K757" s="66"/>
      <c r="L757" s="72">
        <f>COUNTIFS($B$1:B757,B757)</f>
        <v>2</v>
      </c>
      <c r="M757" s="73"/>
    </row>
    <row r="758" spans="1:13" x14ac:dyDescent="0.35">
      <c r="A758" s="74" t="s">
        <v>39</v>
      </c>
      <c r="B758" s="74" t="s">
        <v>1257</v>
      </c>
      <c r="C758" s="75" t="s">
        <v>1258</v>
      </c>
      <c r="D758" s="76">
        <v>42738</v>
      </c>
      <c r="E758" s="76">
        <v>43083</v>
      </c>
      <c r="F758" s="75" t="s">
        <v>303</v>
      </c>
      <c r="G758" s="74" t="s">
        <v>1261</v>
      </c>
      <c r="H758" s="74" t="s">
        <v>343</v>
      </c>
      <c r="I758" s="77">
        <v>44945</v>
      </c>
      <c r="J758" s="78">
        <v>50820.15</v>
      </c>
      <c r="K758" s="66"/>
      <c r="L758" s="72">
        <f>COUNTIFS($B$1:B758,B758)</f>
        <v>3</v>
      </c>
      <c r="M758" s="73"/>
    </row>
    <row r="759" spans="1:13" x14ac:dyDescent="0.35">
      <c r="A759" s="74" t="s">
        <v>39</v>
      </c>
      <c r="B759" s="74" t="s">
        <v>1257</v>
      </c>
      <c r="C759" s="75" t="s">
        <v>1258</v>
      </c>
      <c r="D759" s="76">
        <v>42738</v>
      </c>
      <c r="E759" s="76">
        <v>43083</v>
      </c>
      <c r="F759" s="75" t="s">
        <v>303</v>
      </c>
      <c r="G759" s="74" t="s">
        <v>1262</v>
      </c>
      <c r="H759" s="74" t="s">
        <v>343</v>
      </c>
      <c r="I759" s="77">
        <v>44945</v>
      </c>
      <c r="J759" s="78">
        <v>28317.599999999999</v>
      </c>
      <c r="K759" s="66"/>
      <c r="L759" s="72">
        <f>COUNTIFS($B$1:B759,B759)</f>
        <v>4</v>
      </c>
      <c r="M759" s="73"/>
    </row>
    <row r="760" spans="1:13" x14ac:dyDescent="0.35">
      <c r="A760" s="74" t="s">
        <v>39</v>
      </c>
      <c r="B760" s="74" t="s">
        <v>1257</v>
      </c>
      <c r="C760" s="75" t="s">
        <v>1258</v>
      </c>
      <c r="D760" s="76">
        <v>42738</v>
      </c>
      <c r="E760" s="76">
        <v>43083</v>
      </c>
      <c r="F760" s="75" t="s">
        <v>303</v>
      </c>
      <c r="G760" s="74" t="s">
        <v>1263</v>
      </c>
      <c r="H760" s="74" t="s">
        <v>343</v>
      </c>
      <c r="I760" s="77">
        <v>44945</v>
      </c>
      <c r="J760" s="78">
        <v>36078.639999999999</v>
      </c>
      <c r="K760" s="66"/>
      <c r="L760" s="72">
        <f>COUNTIFS($B$1:B760,B760)</f>
        <v>5</v>
      </c>
      <c r="M760" s="73"/>
    </row>
    <row r="761" spans="1:13" x14ac:dyDescent="0.35">
      <c r="A761" s="74" t="s">
        <v>39</v>
      </c>
      <c r="B761" s="74" t="s">
        <v>1257</v>
      </c>
      <c r="C761" s="75" t="s">
        <v>1258</v>
      </c>
      <c r="D761" s="76">
        <v>42738</v>
      </c>
      <c r="E761" s="76">
        <v>43083</v>
      </c>
      <c r="F761" s="75" t="s">
        <v>303</v>
      </c>
      <c r="G761" s="74" t="s">
        <v>1262</v>
      </c>
      <c r="H761" s="74" t="s">
        <v>305</v>
      </c>
      <c r="I761" s="77">
        <v>45016</v>
      </c>
      <c r="J761" s="78">
        <v>28317.599999999999</v>
      </c>
      <c r="K761" s="66"/>
      <c r="L761" s="72">
        <f>COUNTIFS($B$1:B761,B761)</f>
        <v>6</v>
      </c>
      <c r="M761" s="73"/>
    </row>
    <row r="762" spans="1:13" x14ac:dyDescent="0.35">
      <c r="A762" s="74" t="s">
        <v>39</v>
      </c>
      <c r="B762" s="74" t="s">
        <v>1257</v>
      </c>
      <c r="C762" s="75" t="s">
        <v>1258</v>
      </c>
      <c r="D762" s="76">
        <v>42738</v>
      </c>
      <c r="E762" s="76">
        <v>43083</v>
      </c>
      <c r="F762" s="75" t="s">
        <v>303</v>
      </c>
      <c r="G762" s="74" t="s">
        <v>1263</v>
      </c>
      <c r="H762" s="74" t="s">
        <v>305</v>
      </c>
      <c r="I762" s="77">
        <v>45016</v>
      </c>
      <c r="J762" s="78">
        <v>36078.639999999999</v>
      </c>
      <c r="K762" s="66"/>
      <c r="L762" s="72">
        <f>COUNTIFS($B$1:B762,B762)</f>
        <v>7</v>
      </c>
      <c r="M762" s="73"/>
    </row>
    <row r="763" spans="1:13" x14ac:dyDescent="0.35">
      <c r="A763" s="74" t="s">
        <v>39</v>
      </c>
      <c r="B763" s="74" t="s">
        <v>1264</v>
      </c>
      <c r="C763" s="75" t="s">
        <v>1265</v>
      </c>
      <c r="D763" s="76">
        <v>42773</v>
      </c>
      <c r="E763" s="76">
        <v>43329</v>
      </c>
      <c r="F763" s="75" t="s">
        <v>314</v>
      </c>
      <c r="G763" s="74" t="s">
        <v>1266</v>
      </c>
      <c r="H763" s="74" t="s">
        <v>343</v>
      </c>
      <c r="I763" s="77">
        <v>44833</v>
      </c>
      <c r="J763" s="78">
        <v>552.29999999999995</v>
      </c>
      <c r="K763" s="66"/>
      <c r="L763" s="72">
        <f>COUNTIFS($B$1:B763,B763)</f>
        <v>1</v>
      </c>
      <c r="M763" s="73"/>
    </row>
    <row r="764" spans="1:13" x14ac:dyDescent="0.35">
      <c r="A764" s="74" t="s">
        <v>39</v>
      </c>
      <c r="B764" s="74" t="s">
        <v>1264</v>
      </c>
      <c r="C764" s="75" t="s">
        <v>1265</v>
      </c>
      <c r="D764" s="76">
        <v>42773</v>
      </c>
      <c r="E764" s="76">
        <v>43329</v>
      </c>
      <c r="F764" s="75" t="s">
        <v>314</v>
      </c>
      <c r="G764" s="74" t="s">
        <v>1267</v>
      </c>
      <c r="H764" s="74" t="s">
        <v>343</v>
      </c>
      <c r="I764" s="77">
        <v>44833</v>
      </c>
      <c r="J764" s="78">
        <v>769.57</v>
      </c>
      <c r="K764" s="66"/>
      <c r="L764" s="72">
        <f>COUNTIFS($B$1:B764,B764)</f>
        <v>2</v>
      </c>
      <c r="M764" s="73"/>
    </row>
    <row r="765" spans="1:13" x14ac:dyDescent="0.35">
      <c r="A765" s="74" t="s">
        <v>39</v>
      </c>
      <c r="B765" s="74" t="s">
        <v>1264</v>
      </c>
      <c r="C765" s="75" t="s">
        <v>1265</v>
      </c>
      <c r="D765" s="76">
        <v>42773</v>
      </c>
      <c r="E765" s="76">
        <v>43329</v>
      </c>
      <c r="F765" s="75" t="s">
        <v>303</v>
      </c>
      <c r="G765" s="74" t="s">
        <v>1268</v>
      </c>
      <c r="H765" s="74" t="s">
        <v>343</v>
      </c>
      <c r="I765" s="77">
        <v>44833</v>
      </c>
      <c r="J765" s="78">
        <v>34902</v>
      </c>
      <c r="K765" s="66"/>
      <c r="L765" s="72">
        <f>COUNTIFS($B$1:B765,B765)</f>
        <v>3</v>
      </c>
      <c r="M765" s="73"/>
    </row>
    <row r="766" spans="1:13" x14ac:dyDescent="0.35">
      <c r="A766" s="74" t="s">
        <v>39</v>
      </c>
      <c r="B766" s="74" t="s">
        <v>1264</v>
      </c>
      <c r="C766" s="75" t="s">
        <v>1265</v>
      </c>
      <c r="D766" s="76">
        <v>42773</v>
      </c>
      <c r="E766" s="76">
        <v>43329</v>
      </c>
      <c r="F766" s="75" t="s">
        <v>303</v>
      </c>
      <c r="G766" s="74" t="s">
        <v>1269</v>
      </c>
      <c r="H766" s="74" t="s">
        <v>343</v>
      </c>
      <c r="I766" s="77">
        <v>44833</v>
      </c>
      <c r="J766" s="78">
        <v>36696.75</v>
      </c>
      <c r="K766" s="66"/>
      <c r="L766" s="72">
        <f>COUNTIFS($B$1:B766,B766)</f>
        <v>4</v>
      </c>
      <c r="M766" s="73"/>
    </row>
    <row r="767" spans="1:13" x14ac:dyDescent="0.35">
      <c r="A767" s="74" t="s">
        <v>39</v>
      </c>
      <c r="B767" s="74" t="s">
        <v>1264</v>
      </c>
      <c r="C767" s="75" t="s">
        <v>1265</v>
      </c>
      <c r="D767" s="76">
        <v>42773</v>
      </c>
      <c r="E767" s="76">
        <v>43329</v>
      </c>
      <c r="F767" s="75" t="s">
        <v>303</v>
      </c>
      <c r="G767" s="74" t="s">
        <v>1270</v>
      </c>
      <c r="H767" s="74" t="s">
        <v>343</v>
      </c>
      <c r="I767" s="77">
        <v>44833</v>
      </c>
      <c r="J767" s="78">
        <v>24777.9</v>
      </c>
      <c r="K767" s="66"/>
      <c r="L767" s="72">
        <f>COUNTIFS($B$1:B767,B767)</f>
        <v>5</v>
      </c>
      <c r="M767" s="73"/>
    </row>
    <row r="768" spans="1:13" x14ac:dyDescent="0.35">
      <c r="A768" s="74" t="s">
        <v>39</v>
      </c>
      <c r="B768" s="74" t="s">
        <v>1264</v>
      </c>
      <c r="C768" s="75" t="s">
        <v>1265</v>
      </c>
      <c r="D768" s="76">
        <v>42773</v>
      </c>
      <c r="E768" s="76">
        <v>43329</v>
      </c>
      <c r="F768" s="75" t="s">
        <v>303</v>
      </c>
      <c r="G768" s="74" t="s">
        <v>1271</v>
      </c>
      <c r="H768" s="74" t="s">
        <v>343</v>
      </c>
      <c r="I768" s="77">
        <v>44833</v>
      </c>
      <c r="J768" s="78">
        <v>26052.04</v>
      </c>
      <c r="K768" s="66"/>
      <c r="L768" s="72">
        <f>COUNTIFS($B$1:B768,B768)</f>
        <v>6</v>
      </c>
      <c r="M768" s="73"/>
    </row>
    <row r="769" spans="1:13" x14ac:dyDescent="0.35">
      <c r="A769" s="74" t="s">
        <v>39</v>
      </c>
      <c r="B769" s="74" t="s">
        <v>1264</v>
      </c>
      <c r="C769" s="75" t="s">
        <v>1265</v>
      </c>
      <c r="D769" s="76">
        <v>42773</v>
      </c>
      <c r="E769" s="76">
        <v>43329</v>
      </c>
      <c r="F769" s="75" t="s">
        <v>303</v>
      </c>
      <c r="G769" s="74" t="s">
        <v>1270</v>
      </c>
      <c r="H769" s="74" t="s">
        <v>305</v>
      </c>
      <c r="I769" s="77">
        <v>45016</v>
      </c>
      <c r="J769" s="78">
        <v>24777.9</v>
      </c>
      <c r="K769" s="66"/>
      <c r="L769" s="72">
        <f>COUNTIFS($B$1:B769,B769)</f>
        <v>7</v>
      </c>
      <c r="M769" s="73"/>
    </row>
    <row r="770" spans="1:13" x14ac:dyDescent="0.35">
      <c r="A770" s="74" t="s">
        <v>39</v>
      </c>
      <c r="B770" s="74" t="s">
        <v>1264</v>
      </c>
      <c r="C770" s="75" t="s">
        <v>1265</v>
      </c>
      <c r="D770" s="76">
        <v>42773</v>
      </c>
      <c r="E770" s="76">
        <v>43329</v>
      </c>
      <c r="F770" s="75" t="s">
        <v>303</v>
      </c>
      <c r="G770" s="74" t="s">
        <v>1271</v>
      </c>
      <c r="H770" s="74" t="s">
        <v>305</v>
      </c>
      <c r="I770" s="77">
        <v>45016</v>
      </c>
      <c r="J770" s="78">
        <v>26052.04</v>
      </c>
      <c r="K770" s="66"/>
      <c r="L770" s="72">
        <f>COUNTIFS($B$1:B770,B770)</f>
        <v>8</v>
      </c>
      <c r="M770" s="73"/>
    </row>
    <row r="771" spans="1:13" x14ac:dyDescent="0.35">
      <c r="A771" s="74" t="s">
        <v>39</v>
      </c>
      <c r="B771" s="74" t="s">
        <v>1272</v>
      </c>
      <c r="C771" s="75" t="s">
        <v>1273</v>
      </c>
      <c r="D771" s="76">
        <v>42773</v>
      </c>
      <c r="E771" s="76">
        <v>43329</v>
      </c>
      <c r="F771" s="75" t="s">
        <v>314</v>
      </c>
      <c r="G771" s="74" t="s">
        <v>1274</v>
      </c>
      <c r="H771" s="74" t="s">
        <v>343</v>
      </c>
      <c r="I771" s="77">
        <v>44833</v>
      </c>
      <c r="J771" s="78">
        <v>984.33</v>
      </c>
      <c r="K771" s="66"/>
      <c r="L771" s="72">
        <f>COUNTIFS($B$1:B771,B771)</f>
        <v>1</v>
      </c>
      <c r="M771" s="73"/>
    </row>
    <row r="772" spans="1:13" x14ac:dyDescent="0.35">
      <c r="A772" s="74" t="s">
        <v>39</v>
      </c>
      <c r="B772" s="74" t="s">
        <v>1272</v>
      </c>
      <c r="C772" s="75" t="s">
        <v>1273</v>
      </c>
      <c r="D772" s="76">
        <v>42773</v>
      </c>
      <c r="E772" s="76">
        <v>43329</v>
      </c>
      <c r="F772" s="75" t="s">
        <v>314</v>
      </c>
      <c r="G772" s="74" t="s">
        <v>1275</v>
      </c>
      <c r="H772" s="74" t="s">
        <v>343</v>
      </c>
      <c r="I772" s="77">
        <v>44833</v>
      </c>
      <c r="J772" s="78">
        <v>1371.48</v>
      </c>
      <c r="K772" s="66"/>
      <c r="L772" s="72">
        <f>COUNTIFS($B$1:B772,B772)</f>
        <v>2</v>
      </c>
      <c r="M772" s="73"/>
    </row>
    <row r="773" spans="1:13" x14ac:dyDescent="0.35">
      <c r="A773" s="74" t="s">
        <v>39</v>
      </c>
      <c r="B773" s="74" t="s">
        <v>1272</v>
      </c>
      <c r="C773" s="75" t="s">
        <v>1273</v>
      </c>
      <c r="D773" s="76">
        <v>42773</v>
      </c>
      <c r="E773" s="76">
        <v>43329</v>
      </c>
      <c r="F773" s="75" t="s">
        <v>303</v>
      </c>
      <c r="G773" s="74" t="s">
        <v>1276</v>
      </c>
      <c r="H773" s="74" t="s">
        <v>343</v>
      </c>
      <c r="I773" s="77">
        <v>44833</v>
      </c>
      <c r="J773" s="78">
        <v>64818</v>
      </c>
      <c r="K773" s="66"/>
      <c r="L773" s="72">
        <f>COUNTIFS($B$1:B773,B773)</f>
        <v>3</v>
      </c>
      <c r="M773" s="73"/>
    </row>
    <row r="774" spans="1:13" x14ac:dyDescent="0.35">
      <c r="A774" s="74" t="s">
        <v>39</v>
      </c>
      <c r="B774" s="74" t="s">
        <v>1272</v>
      </c>
      <c r="C774" s="75" t="s">
        <v>1273</v>
      </c>
      <c r="D774" s="76">
        <v>42773</v>
      </c>
      <c r="E774" s="76">
        <v>43329</v>
      </c>
      <c r="F774" s="75" t="s">
        <v>303</v>
      </c>
      <c r="G774" s="74" t="s">
        <v>1277</v>
      </c>
      <c r="H774" s="74" t="s">
        <v>343</v>
      </c>
      <c r="I774" s="77">
        <v>44833</v>
      </c>
      <c r="J774" s="78">
        <v>90312.62</v>
      </c>
      <c r="K774" s="66"/>
      <c r="L774" s="72">
        <f>COUNTIFS($B$1:B774,B774)</f>
        <v>4</v>
      </c>
      <c r="M774" s="73"/>
    </row>
    <row r="775" spans="1:13" x14ac:dyDescent="0.35">
      <c r="A775" s="74" t="s">
        <v>39</v>
      </c>
      <c r="B775" s="74" t="s">
        <v>1272</v>
      </c>
      <c r="C775" s="75" t="s">
        <v>1273</v>
      </c>
      <c r="D775" s="76">
        <v>42773</v>
      </c>
      <c r="E775" s="76">
        <v>43329</v>
      </c>
      <c r="F775" s="75" t="s">
        <v>400</v>
      </c>
      <c r="G775" s="74" t="s">
        <v>1278</v>
      </c>
      <c r="H775" s="74" t="s">
        <v>343</v>
      </c>
      <c r="I775" s="77">
        <v>44833</v>
      </c>
      <c r="J775" s="78">
        <v>19176.25</v>
      </c>
      <c r="K775" s="66"/>
      <c r="L775" s="72">
        <f>COUNTIFS($B$1:B775,B775)</f>
        <v>5</v>
      </c>
      <c r="M775" s="73"/>
    </row>
    <row r="776" spans="1:13" x14ac:dyDescent="0.35">
      <c r="A776" s="74" t="s">
        <v>39</v>
      </c>
      <c r="B776" s="74" t="s">
        <v>1272</v>
      </c>
      <c r="C776" s="75" t="s">
        <v>1273</v>
      </c>
      <c r="D776" s="76">
        <v>42773</v>
      </c>
      <c r="E776" s="76">
        <v>43329</v>
      </c>
      <c r="F776" s="75" t="s">
        <v>400</v>
      </c>
      <c r="G776" s="74" t="s">
        <v>1279</v>
      </c>
      <c r="H776" s="74" t="s">
        <v>343</v>
      </c>
      <c r="I776" s="77">
        <v>44833</v>
      </c>
      <c r="J776" s="78">
        <v>26718.77</v>
      </c>
      <c r="K776" s="66"/>
      <c r="L776" s="72">
        <f>COUNTIFS($B$1:B776,B776)</f>
        <v>6</v>
      </c>
      <c r="M776" s="73"/>
    </row>
    <row r="777" spans="1:13" x14ac:dyDescent="0.35">
      <c r="A777" s="74" t="s">
        <v>39</v>
      </c>
      <c r="B777" s="74" t="s">
        <v>1272</v>
      </c>
      <c r="C777" s="75" t="s">
        <v>1273</v>
      </c>
      <c r="D777" s="76">
        <v>42773</v>
      </c>
      <c r="E777" s="76">
        <v>43329</v>
      </c>
      <c r="F777" s="75" t="s">
        <v>303</v>
      </c>
      <c r="G777" s="74" t="s">
        <v>1280</v>
      </c>
      <c r="H777" s="74" t="s">
        <v>343</v>
      </c>
      <c r="I777" s="77">
        <v>44833</v>
      </c>
      <c r="J777" s="78">
        <v>64115.44</v>
      </c>
      <c r="K777" s="66"/>
      <c r="L777" s="72">
        <f>COUNTIFS($B$1:B777,B777)</f>
        <v>7</v>
      </c>
      <c r="M777" s="73"/>
    </row>
    <row r="778" spans="1:13" x14ac:dyDescent="0.35">
      <c r="A778" s="74" t="s">
        <v>39</v>
      </c>
      <c r="B778" s="74" t="s">
        <v>1272</v>
      </c>
      <c r="C778" s="75" t="s">
        <v>1273</v>
      </c>
      <c r="D778" s="76">
        <v>42773</v>
      </c>
      <c r="E778" s="76">
        <v>43329</v>
      </c>
      <c r="F778" s="75" t="s">
        <v>303</v>
      </c>
      <c r="G778" s="74" t="s">
        <v>1281</v>
      </c>
      <c r="H778" s="74" t="s">
        <v>343</v>
      </c>
      <c r="I778" s="77">
        <v>44833</v>
      </c>
      <c r="J778" s="78">
        <v>46016.1</v>
      </c>
      <c r="K778" s="66"/>
      <c r="L778" s="72">
        <f>COUNTIFS($B$1:B778,B778)</f>
        <v>8</v>
      </c>
      <c r="M778" s="73"/>
    </row>
    <row r="779" spans="1:13" x14ac:dyDescent="0.35">
      <c r="A779" s="74" t="s">
        <v>39</v>
      </c>
      <c r="B779" s="74" t="s">
        <v>1272</v>
      </c>
      <c r="C779" s="75" t="s">
        <v>1273</v>
      </c>
      <c r="D779" s="76">
        <v>42773</v>
      </c>
      <c r="E779" s="76">
        <v>43329</v>
      </c>
      <c r="F779" s="75" t="s">
        <v>303</v>
      </c>
      <c r="G779" s="74" t="s">
        <v>1280</v>
      </c>
      <c r="H779" s="74" t="s">
        <v>305</v>
      </c>
      <c r="I779" s="77">
        <v>45016</v>
      </c>
      <c r="J779" s="78">
        <v>64115.44</v>
      </c>
      <c r="K779" s="66"/>
      <c r="L779" s="72">
        <f>COUNTIFS($B$1:B779,B779)</f>
        <v>9</v>
      </c>
      <c r="M779" s="73"/>
    </row>
    <row r="780" spans="1:13" x14ac:dyDescent="0.35">
      <c r="A780" s="74" t="s">
        <v>39</v>
      </c>
      <c r="B780" s="74" t="s">
        <v>1272</v>
      </c>
      <c r="C780" s="75" t="s">
        <v>1273</v>
      </c>
      <c r="D780" s="76">
        <v>42773</v>
      </c>
      <c r="E780" s="76">
        <v>43329</v>
      </c>
      <c r="F780" s="75" t="s">
        <v>303</v>
      </c>
      <c r="G780" s="74" t="s">
        <v>1281</v>
      </c>
      <c r="H780" s="74" t="s">
        <v>305</v>
      </c>
      <c r="I780" s="77">
        <v>45016</v>
      </c>
      <c r="J780" s="78">
        <v>46016.1</v>
      </c>
      <c r="K780" s="66"/>
      <c r="L780" s="72">
        <f>COUNTIFS($B$1:B780,B780)</f>
        <v>10</v>
      </c>
      <c r="M780" s="73"/>
    </row>
    <row r="781" spans="1:13" x14ac:dyDescent="0.35">
      <c r="A781" s="74" t="s">
        <v>39</v>
      </c>
      <c r="B781" s="74" t="s">
        <v>1282</v>
      </c>
      <c r="C781" s="75" t="s">
        <v>1283</v>
      </c>
      <c r="D781" s="76">
        <v>42773</v>
      </c>
      <c r="E781" s="76">
        <v>43329</v>
      </c>
      <c r="F781" s="75" t="s">
        <v>314</v>
      </c>
      <c r="G781" s="74" t="s">
        <v>1284</v>
      </c>
      <c r="H781" s="74" t="s">
        <v>343</v>
      </c>
      <c r="I781" s="77">
        <v>44903</v>
      </c>
      <c r="J781" s="78">
        <v>1560.52</v>
      </c>
      <c r="K781" s="66"/>
      <c r="L781" s="72">
        <f>COUNTIFS($B$1:B781,B781)</f>
        <v>1</v>
      </c>
      <c r="M781" s="73"/>
    </row>
    <row r="782" spans="1:13" x14ac:dyDescent="0.35">
      <c r="A782" s="74" t="s">
        <v>39</v>
      </c>
      <c r="B782" s="74" t="s">
        <v>1282</v>
      </c>
      <c r="C782" s="75" t="s">
        <v>1283</v>
      </c>
      <c r="D782" s="76">
        <v>42773</v>
      </c>
      <c r="E782" s="76">
        <v>43329</v>
      </c>
      <c r="F782" s="75" t="s">
        <v>314</v>
      </c>
      <c r="G782" s="74" t="s">
        <v>1285</v>
      </c>
      <c r="H782" s="74" t="s">
        <v>343</v>
      </c>
      <c r="I782" s="77">
        <v>44903</v>
      </c>
      <c r="J782" s="78">
        <v>1560.51</v>
      </c>
      <c r="K782" s="66"/>
      <c r="L782" s="72">
        <f>COUNTIFS($B$1:B782,B782)</f>
        <v>2</v>
      </c>
      <c r="M782" s="73"/>
    </row>
    <row r="783" spans="1:13" x14ac:dyDescent="0.35">
      <c r="A783" s="74" t="s">
        <v>39</v>
      </c>
      <c r="B783" s="74" t="s">
        <v>1282</v>
      </c>
      <c r="C783" s="75" t="s">
        <v>1283</v>
      </c>
      <c r="D783" s="76">
        <v>42773</v>
      </c>
      <c r="E783" s="76">
        <v>43329</v>
      </c>
      <c r="F783" s="75" t="s">
        <v>303</v>
      </c>
      <c r="G783" s="74" t="s">
        <v>1286</v>
      </c>
      <c r="H783" s="74" t="s">
        <v>343</v>
      </c>
      <c r="I783" s="77">
        <v>44903</v>
      </c>
      <c r="J783" s="78">
        <v>98889</v>
      </c>
      <c r="K783" s="66"/>
      <c r="L783" s="72">
        <f>COUNTIFS($B$1:B783,B783)</f>
        <v>3</v>
      </c>
      <c r="M783" s="73"/>
    </row>
    <row r="784" spans="1:13" x14ac:dyDescent="0.35">
      <c r="A784" s="74" t="s">
        <v>39</v>
      </c>
      <c r="B784" s="74" t="s">
        <v>1282</v>
      </c>
      <c r="C784" s="75" t="s">
        <v>1283</v>
      </c>
      <c r="D784" s="76">
        <v>42773</v>
      </c>
      <c r="E784" s="76">
        <v>43329</v>
      </c>
      <c r="F784" s="75" t="s">
        <v>303</v>
      </c>
      <c r="G784" s="74" t="s">
        <v>1287</v>
      </c>
      <c r="H784" s="74" t="s">
        <v>343</v>
      </c>
      <c r="I784" s="77">
        <v>44903</v>
      </c>
      <c r="J784" s="78">
        <v>102213</v>
      </c>
      <c r="K784" s="66"/>
      <c r="L784" s="72">
        <f>COUNTIFS($B$1:B784,B784)</f>
        <v>4</v>
      </c>
      <c r="M784" s="73"/>
    </row>
    <row r="785" spans="1:13" x14ac:dyDescent="0.35">
      <c r="A785" s="74" t="s">
        <v>39</v>
      </c>
      <c r="B785" s="74" t="s">
        <v>1282</v>
      </c>
      <c r="C785" s="75" t="s">
        <v>1283</v>
      </c>
      <c r="D785" s="76">
        <v>42773</v>
      </c>
      <c r="E785" s="76">
        <v>43329</v>
      </c>
      <c r="F785" s="75" t="s">
        <v>303</v>
      </c>
      <c r="G785" s="74" t="s">
        <v>1288</v>
      </c>
      <c r="H785" s="74" t="s">
        <v>343</v>
      </c>
      <c r="I785" s="77">
        <v>44903</v>
      </c>
      <c r="J785" s="78">
        <v>70204.05</v>
      </c>
      <c r="K785" s="66"/>
      <c r="L785" s="72">
        <f>COUNTIFS($B$1:B785,B785)</f>
        <v>5</v>
      </c>
      <c r="M785" s="73"/>
    </row>
    <row r="786" spans="1:13" x14ac:dyDescent="0.35">
      <c r="A786" s="74" t="s">
        <v>39</v>
      </c>
      <c r="B786" s="74" t="s">
        <v>1282</v>
      </c>
      <c r="C786" s="75" t="s">
        <v>1283</v>
      </c>
      <c r="D786" s="76">
        <v>42773</v>
      </c>
      <c r="E786" s="76">
        <v>43329</v>
      </c>
      <c r="F786" s="75" t="s">
        <v>303</v>
      </c>
      <c r="G786" s="74" t="s">
        <v>1289</v>
      </c>
      <c r="H786" s="74" t="s">
        <v>343</v>
      </c>
      <c r="I786" s="77">
        <v>44903</v>
      </c>
      <c r="J786" s="78">
        <v>72563.850000000006</v>
      </c>
      <c r="K786" s="66"/>
      <c r="L786" s="72">
        <f>COUNTIFS($B$1:B786,B786)</f>
        <v>6</v>
      </c>
      <c r="M786" s="73"/>
    </row>
    <row r="787" spans="1:13" x14ac:dyDescent="0.35">
      <c r="A787" s="74" t="s">
        <v>39</v>
      </c>
      <c r="B787" s="74" t="s">
        <v>1282</v>
      </c>
      <c r="C787" s="75" t="s">
        <v>1283</v>
      </c>
      <c r="D787" s="76">
        <v>42773</v>
      </c>
      <c r="E787" s="76">
        <v>43329</v>
      </c>
      <c r="F787" s="75" t="s">
        <v>303</v>
      </c>
      <c r="G787" s="74" t="s">
        <v>1288</v>
      </c>
      <c r="H787" s="74" t="s">
        <v>305</v>
      </c>
      <c r="I787" s="77">
        <v>45016</v>
      </c>
      <c r="J787" s="78">
        <v>70204.05</v>
      </c>
      <c r="K787" s="66"/>
      <c r="L787" s="72">
        <f>COUNTIFS($B$1:B787,B787)</f>
        <v>7</v>
      </c>
      <c r="M787" s="73"/>
    </row>
    <row r="788" spans="1:13" x14ac:dyDescent="0.35">
      <c r="A788" s="74" t="s">
        <v>39</v>
      </c>
      <c r="B788" s="74" t="s">
        <v>1282</v>
      </c>
      <c r="C788" s="75" t="s">
        <v>1283</v>
      </c>
      <c r="D788" s="76">
        <v>42773</v>
      </c>
      <c r="E788" s="76">
        <v>43329</v>
      </c>
      <c r="F788" s="75" t="s">
        <v>303</v>
      </c>
      <c r="G788" s="74" t="s">
        <v>1289</v>
      </c>
      <c r="H788" s="74" t="s">
        <v>305</v>
      </c>
      <c r="I788" s="77">
        <v>45016</v>
      </c>
      <c r="J788" s="78">
        <v>72563.850000000006</v>
      </c>
      <c r="K788" s="66"/>
      <c r="L788" s="72">
        <f>COUNTIFS($B$1:B788,B788)</f>
        <v>8</v>
      </c>
      <c r="M788" s="73"/>
    </row>
    <row r="789" spans="1:13" x14ac:dyDescent="0.35">
      <c r="A789" s="74" t="s">
        <v>39</v>
      </c>
      <c r="B789" s="74" t="s">
        <v>1290</v>
      </c>
      <c r="C789" s="75" t="s">
        <v>1291</v>
      </c>
      <c r="D789" s="76">
        <v>42835</v>
      </c>
      <c r="E789" s="76">
        <v>43003</v>
      </c>
      <c r="F789" s="75" t="s">
        <v>314</v>
      </c>
      <c r="G789" s="74" t="s">
        <v>1292</v>
      </c>
      <c r="H789" s="74" t="s">
        <v>343</v>
      </c>
      <c r="I789" s="77">
        <v>44833</v>
      </c>
      <c r="J789" s="78">
        <v>336.11</v>
      </c>
      <c r="K789" s="66"/>
      <c r="L789" s="72">
        <f>COUNTIFS($B$1:B789,B789)</f>
        <v>1</v>
      </c>
      <c r="M789" s="73"/>
    </row>
    <row r="790" spans="1:13" x14ac:dyDescent="0.35">
      <c r="A790" s="74" t="s">
        <v>39</v>
      </c>
      <c r="B790" s="74" t="s">
        <v>1290</v>
      </c>
      <c r="C790" s="75" t="s">
        <v>1291</v>
      </c>
      <c r="D790" s="76">
        <v>42835</v>
      </c>
      <c r="E790" s="76">
        <v>43003</v>
      </c>
      <c r="F790" s="75" t="s">
        <v>314</v>
      </c>
      <c r="G790" s="74" t="s">
        <v>1293</v>
      </c>
      <c r="H790" s="74" t="s">
        <v>343</v>
      </c>
      <c r="I790" s="77">
        <v>44833</v>
      </c>
      <c r="J790" s="78">
        <v>338.36</v>
      </c>
      <c r="K790" s="66"/>
      <c r="L790" s="72">
        <f>COUNTIFS($B$1:B790,B790)</f>
        <v>2</v>
      </c>
      <c r="M790" s="73"/>
    </row>
    <row r="791" spans="1:13" x14ac:dyDescent="0.35">
      <c r="A791" s="74" t="s">
        <v>39</v>
      </c>
      <c r="B791" s="74" t="s">
        <v>1290</v>
      </c>
      <c r="C791" s="75" t="s">
        <v>1291</v>
      </c>
      <c r="D791" s="76">
        <v>42835</v>
      </c>
      <c r="E791" s="76">
        <v>43003</v>
      </c>
      <c r="F791" s="75" t="s">
        <v>303</v>
      </c>
      <c r="G791" s="74" t="s">
        <v>1294</v>
      </c>
      <c r="H791" s="74" t="s">
        <v>343</v>
      </c>
      <c r="I791" s="77">
        <v>44833</v>
      </c>
      <c r="J791" s="78">
        <v>14542.5</v>
      </c>
      <c r="K791" s="66"/>
      <c r="L791" s="72">
        <f>COUNTIFS($B$1:B791,B791)</f>
        <v>3</v>
      </c>
      <c r="M791" s="73"/>
    </row>
    <row r="792" spans="1:13" x14ac:dyDescent="0.35">
      <c r="A792" s="74" t="s">
        <v>39</v>
      </c>
      <c r="B792" s="74" t="s">
        <v>1290</v>
      </c>
      <c r="C792" s="75" t="s">
        <v>1291</v>
      </c>
      <c r="D792" s="76">
        <v>42835</v>
      </c>
      <c r="E792" s="76">
        <v>43003</v>
      </c>
      <c r="F792" s="75" t="s">
        <v>303</v>
      </c>
      <c r="G792" s="74" t="s">
        <v>1295</v>
      </c>
      <c r="H792" s="74" t="s">
        <v>343</v>
      </c>
      <c r="I792" s="77">
        <v>44833</v>
      </c>
      <c r="J792" s="78">
        <v>14639.51</v>
      </c>
      <c r="K792" s="66"/>
      <c r="L792" s="72">
        <f>COUNTIFS($B$1:B792,B792)</f>
        <v>4</v>
      </c>
      <c r="M792" s="73"/>
    </row>
    <row r="793" spans="1:13" x14ac:dyDescent="0.35">
      <c r="A793" s="74" t="s">
        <v>39</v>
      </c>
      <c r="B793" s="74" t="s">
        <v>1296</v>
      </c>
      <c r="C793" s="75" t="s">
        <v>1297</v>
      </c>
      <c r="D793" s="76">
        <v>42968</v>
      </c>
      <c r="E793" s="76">
        <v>43129</v>
      </c>
      <c r="F793" s="75" t="s">
        <v>314</v>
      </c>
      <c r="G793" s="74" t="s">
        <v>1298</v>
      </c>
      <c r="H793" s="74" t="s">
        <v>343</v>
      </c>
      <c r="I793" s="77">
        <v>44756</v>
      </c>
      <c r="J793" s="78">
        <v>1448.49</v>
      </c>
      <c r="K793" s="66"/>
      <c r="L793" s="72">
        <f>COUNTIFS($B$1:B793,B793)</f>
        <v>1</v>
      </c>
      <c r="M793" s="73"/>
    </row>
    <row r="794" spans="1:13" x14ac:dyDescent="0.35">
      <c r="A794" s="74" t="s">
        <v>39</v>
      </c>
      <c r="B794" s="74" t="s">
        <v>1299</v>
      </c>
      <c r="C794" s="75" t="s">
        <v>1300</v>
      </c>
      <c r="D794" s="76">
        <v>43052</v>
      </c>
      <c r="E794" s="76">
        <v>43229</v>
      </c>
      <c r="F794" s="75" t="s">
        <v>314</v>
      </c>
      <c r="G794" s="74" t="s">
        <v>1301</v>
      </c>
      <c r="H794" s="74" t="s">
        <v>343</v>
      </c>
      <c r="I794" s="77">
        <v>44938</v>
      </c>
      <c r="J794" s="78">
        <v>579.08000000000004</v>
      </c>
      <c r="K794" s="66"/>
      <c r="L794" s="72">
        <f>COUNTIFS($B$1:B794,B794)</f>
        <v>1</v>
      </c>
      <c r="M794" s="73"/>
    </row>
    <row r="795" spans="1:13" x14ac:dyDescent="0.35">
      <c r="A795" s="74" t="s">
        <v>39</v>
      </c>
      <c r="B795" s="74" t="s">
        <v>164</v>
      </c>
      <c r="C795" s="75" t="s">
        <v>279</v>
      </c>
      <c r="D795" s="76">
        <v>43090</v>
      </c>
      <c r="E795" s="76">
        <v>43234</v>
      </c>
      <c r="F795" s="75" t="s">
        <v>314</v>
      </c>
      <c r="G795" s="74" t="s">
        <v>1302</v>
      </c>
      <c r="H795" s="74" t="s">
        <v>343</v>
      </c>
      <c r="I795" s="77">
        <v>44914</v>
      </c>
      <c r="J795" s="78">
        <v>1056.3499999999999</v>
      </c>
      <c r="K795" s="66"/>
      <c r="L795" s="72">
        <f>COUNTIFS($B$1:B795,B795)</f>
        <v>1</v>
      </c>
      <c r="M795" s="73"/>
    </row>
    <row r="796" spans="1:13" x14ac:dyDescent="0.35">
      <c r="A796" s="74" t="s">
        <v>39</v>
      </c>
      <c r="B796" s="74" t="s">
        <v>164</v>
      </c>
      <c r="C796" s="75" t="s">
        <v>279</v>
      </c>
      <c r="D796" s="76">
        <v>43090</v>
      </c>
      <c r="E796" s="76">
        <v>43234</v>
      </c>
      <c r="F796" s="75" t="s">
        <v>303</v>
      </c>
      <c r="G796" s="74" t="s">
        <v>1303</v>
      </c>
      <c r="H796" s="74" t="s">
        <v>343</v>
      </c>
      <c r="I796" s="77">
        <v>44914</v>
      </c>
      <c r="J796" s="78">
        <v>97.6</v>
      </c>
      <c r="K796" s="66"/>
      <c r="L796" s="72">
        <f>COUNTIFS($B$1:B796,B796)</f>
        <v>2</v>
      </c>
      <c r="M796" s="73"/>
    </row>
    <row r="797" spans="1:13" x14ac:dyDescent="0.35">
      <c r="A797" s="74" t="s">
        <v>39</v>
      </c>
      <c r="B797" s="74" t="s">
        <v>164</v>
      </c>
      <c r="C797" s="75" t="s">
        <v>279</v>
      </c>
      <c r="D797" s="76">
        <v>43090</v>
      </c>
      <c r="E797" s="76">
        <v>43234</v>
      </c>
      <c r="F797" s="75" t="s">
        <v>303</v>
      </c>
      <c r="G797" s="74" t="s">
        <v>1304</v>
      </c>
      <c r="H797" s="74" t="s">
        <v>343</v>
      </c>
      <c r="I797" s="77">
        <v>44914</v>
      </c>
      <c r="J797" s="78">
        <v>45325.41</v>
      </c>
      <c r="K797" s="66"/>
      <c r="L797" s="72">
        <f>COUNTIFS($B$1:B797,B797)</f>
        <v>3</v>
      </c>
      <c r="M797" s="73"/>
    </row>
    <row r="798" spans="1:13" x14ac:dyDescent="0.35">
      <c r="A798" s="74" t="s">
        <v>39</v>
      </c>
      <c r="B798" s="74" t="s">
        <v>164</v>
      </c>
      <c r="C798" s="75" t="s">
        <v>279</v>
      </c>
      <c r="D798" s="76">
        <v>43090</v>
      </c>
      <c r="E798" s="76">
        <v>43234</v>
      </c>
      <c r="F798" s="75" t="s">
        <v>303</v>
      </c>
      <c r="G798" s="74" t="s">
        <v>1304</v>
      </c>
      <c r="H798" s="74" t="s">
        <v>305</v>
      </c>
      <c r="I798" s="77">
        <v>45016</v>
      </c>
      <c r="J798" s="78">
        <v>45325.41</v>
      </c>
      <c r="K798" s="66"/>
      <c r="L798" s="72">
        <f>COUNTIFS($B$1:B798,B798)</f>
        <v>4</v>
      </c>
      <c r="M798" s="73"/>
    </row>
    <row r="799" spans="1:13" x14ac:dyDescent="0.35">
      <c r="A799" s="74" t="s">
        <v>39</v>
      </c>
      <c r="B799" s="74" t="s">
        <v>188</v>
      </c>
      <c r="C799" s="75" t="s">
        <v>280</v>
      </c>
      <c r="D799" s="76">
        <v>43173</v>
      </c>
      <c r="E799" s="76">
        <v>43224</v>
      </c>
      <c r="F799" s="75" t="s">
        <v>314</v>
      </c>
      <c r="G799" s="74" t="s">
        <v>1305</v>
      </c>
      <c r="H799" s="74" t="s">
        <v>343</v>
      </c>
      <c r="I799" s="77">
        <v>44658</v>
      </c>
      <c r="J799" s="78">
        <v>576.19000000000005</v>
      </c>
      <c r="K799" s="66"/>
      <c r="L799" s="72">
        <f>COUNTIFS($B$1:B799,B799)</f>
        <v>1</v>
      </c>
      <c r="M799" s="73"/>
    </row>
    <row r="800" spans="1:13" x14ac:dyDescent="0.35">
      <c r="A800" s="74" t="s">
        <v>39</v>
      </c>
      <c r="B800" s="74" t="s">
        <v>188</v>
      </c>
      <c r="C800" s="75" t="s">
        <v>280</v>
      </c>
      <c r="D800" s="76">
        <v>43173</v>
      </c>
      <c r="E800" s="76">
        <v>43224</v>
      </c>
      <c r="F800" s="75" t="s">
        <v>303</v>
      </c>
      <c r="G800" s="74" t="s">
        <v>227</v>
      </c>
      <c r="H800" s="74" t="s">
        <v>343</v>
      </c>
      <c r="I800" s="77">
        <v>44658</v>
      </c>
      <c r="J800" s="78">
        <v>39888</v>
      </c>
      <c r="K800" s="66"/>
      <c r="L800" s="72">
        <f>COUNTIFS($B$1:B800,B800)</f>
        <v>2</v>
      </c>
      <c r="M800" s="73"/>
    </row>
    <row r="801" spans="1:13" x14ac:dyDescent="0.35">
      <c r="A801" s="74" t="s">
        <v>39</v>
      </c>
      <c r="B801" s="74" t="s">
        <v>188</v>
      </c>
      <c r="C801" s="75" t="s">
        <v>280</v>
      </c>
      <c r="D801" s="76">
        <v>43173</v>
      </c>
      <c r="E801" s="76">
        <v>43224</v>
      </c>
      <c r="F801" s="75" t="s">
        <v>303</v>
      </c>
      <c r="G801" s="74" t="s">
        <v>1306</v>
      </c>
      <c r="H801" s="74" t="s">
        <v>343</v>
      </c>
      <c r="I801" s="77">
        <v>44658</v>
      </c>
      <c r="J801" s="78">
        <v>49380</v>
      </c>
      <c r="K801" s="66"/>
      <c r="L801" s="72">
        <f>COUNTIFS($B$1:B801,B801)</f>
        <v>3</v>
      </c>
      <c r="M801" s="73"/>
    </row>
    <row r="802" spans="1:13" x14ac:dyDescent="0.35">
      <c r="A802" s="74" t="s">
        <v>39</v>
      </c>
      <c r="B802" s="74" t="s">
        <v>1307</v>
      </c>
      <c r="C802" s="75" t="s">
        <v>1308</v>
      </c>
      <c r="D802" s="76">
        <v>43139</v>
      </c>
      <c r="E802" s="76">
        <v>43620</v>
      </c>
      <c r="F802" s="75" t="s">
        <v>314</v>
      </c>
      <c r="G802" s="74" t="s">
        <v>1309</v>
      </c>
      <c r="H802" s="74" t="s">
        <v>343</v>
      </c>
      <c r="I802" s="77">
        <v>44833</v>
      </c>
      <c r="J802" s="78">
        <v>1852.46</v>
      </c>
      <c r="K802" s="66"/>
      <c r="L802" s="72">
        <f>COUNTIFS($B$1:B802,B802)</f>
        <v>1</v>
      </c>
      <c r="M802" s="73"/>
    </row>
    <row r="803" spans="1:13" x14ac:dyDescent="0.35">
      <c r="A803" s="74" t="s">
        <v>39</v>
      </c>
      <c r="B803" s="74" t="s">
        <v>1310</v>
      </c>
      <c r="C803" s="75" t="s">
        <v>1311</v>
      </c>
      <c r="D803" s="76">
        <v>43222</v>
      </c>
      <c r="E803" s="76">
        <v>43396</v>
      </c>
      <c r="F803" s="75" t="s">
        <v>314</v>
      </c>
      <c r="G803" s="74" t="s">
        <v>1312</v>
      </c>
      <c r="H803" s="74" t="s">
        <v>305</v>
      </c>
      <c r="I803" s="77">
        <v>44839</v>
      </c>
      <c r="J803" s="78">
        <v>480.16</v>
      </c>
      <c r="K803" s="66"/>
      <c r="L803" s="72">
        <f>COUNTIFS($B$1:B803,B803)</f>
        <v>1</v>
      </c>
      <c r="M803" s="73"/>
    </row>
    <row r="804" spans="1:13" x14ac:dyDescent="0.35">
      <c r="A804" s="74" t="s">
        <v>39</v>
      </c>
      <c r="B804" s="74" t="s">
        <v>1313</v>
      </c>
      <c r="C804" s="75" t="s">
        <v>1314</v>
      </c>
      <c r="D804" s="76">
        <v>43474</v>
      </c>
      <c r="E804" s="76">
        <v>43598</v>
      </c>
      <c r="F804" s="75" t="s">
        <v>314</v>
      </c>
      <c r="G804" s="74" t="s">
        <v>1315</v>
      </c>
      <c r="H804" s="74" t="s">
        <v>343</v>
      </c>
      <c r="I804" s="77">
        <v>44938</v>
      </c>
      <c r="J804" s="78">
        <v>672.28</v>
      </c>
      <c r="K804" s="66"/>
      <c r="L804" s="72">
        <f>COUNTIFS($B$1:B804,B804)</f>
        <v>1</v>
      </c>
      <c r="M804" s="73"/>
    </row>
    <row r="805" spans="1:13" x14ac:dyDescent="0.35">
      <c r="A805" s="74" t="s">
        <v>39</v>
      </c>
      <c r="B805" s="74" t="s">
        <v>1313</v>
      </c>
      <c r="C805" s="75" t="s">
        <v>1314</v>
      </c>
      <c r="D805" s="76">
        <v>43474</v>
      </c>
      <c r="E805" s="76">
        <v>43598</v>
      </c>
      <c r="F805" s="75" t="s">
        <v>303</v>
      </c>
      <c r="G805" s="74" t="s">
        <v>1316</v>
      </c>
      <c r="H805" s="74" t="s">
        <v>343</v>
      </c>
      <c r="I805" s="77">
        <v>44938</v>
      </c>
      <c r="J805" s="78">
        <v>24237.98</v>
      </c>
      <c r="K805" s="66"/>
      <c r="L805" s="72">
        <f>COUNTIFS($B$1:B805,B805)</f>
        <v>2</v>
      </c>
      <c r="M805" s="73"/>
    </row>
    <row r="806" spans="1:13" x14ac:dyDescent="0.35">
      <c r="A806" s="74" t="s">
        <v>39</v>
      </c>
      <c r="B806" s="74" t="s">
        <v>1313</v>
      </c>
      <c r="C806" s="75" t="s">
        <v>1314</v>
      </c>
      <c r="D806" s="76">
        <v>43474</v>
      </c>
      <c r="E806" s="76">
        <v>43598</v>
      </c>
      <c r="F806" s="75" t="s">
        <v>303</v>
      </c>
      <c r="G806" s="74" t="s">
        <v>1317</v>
      </c>
      <c r="H806" s="74" t="s">
        <v>343</v>
      </c>
      <c r="I806" s="77">
        <v>44938</v>
      </c>
      <c r="J806" s="78">
        <v>24021.5</v>
      </c>
      <c r="K806" s="66"/>
      <c r="L806" s="72">
        <f>COUNTIFS($B$1:B806,B806)</f>
        <v>3</v>
      </c>
      <c r="M806" s="73"/>
    </row>
    <row r="807" spans="1:13" x14ac:dyDescent="0.35">
      <c r="A807" s="74" t="s">
        <v>39</v>
      </c>
      <c r="B807" s="74" t="s">
        <v>1313</v>
      </c>
      <c r="C807" s="75" t="s">
        <v>1314</v>
      </c>
      <c r="D807" s="76">
        <v>43474</v>
      </c>
      <c r="E807" s="76">
        <v>43598</v>
      </c>
      <c r="F807" s="75" t="s">
        <v>418</v>
      </c>
      <c r="G807" s="74" t="s">
        <v>1318</v>
      </c>
      <c r="H807" s="74" t="s">
        <v>343</v>
      </c>
      <c r="I807" s="77">
        <v>44938</v>
      </c>
      <c r="J807" s="78">
        <v>14334.89</v>
      </c>
      <c r="K807" s="66"/>
      <c r="L807" s="72">
        <f>COUNTIFS($B$1:B807,B807)</f>
        <v>4</v>
      </c>
      <c r="M807" s="73"/>
    </row>
    <row r="808" spans="1:13" x14ac:dyDescent="0.35">
      <c r="A808" s="74" t="s">
        <v>39</v>
      </c>
      <c r="B808" s="74" t="s">
        <v>1313</v>
      </c>
      <c r="C808" s="75" t="s">
        <v>1314</v>
      </c>
      <c r="D808" s="76">
        <v>43474</v>
      </c>
      <c r="E808" s="76">
        <v>43598</v>
      </c>
      <c r="F808" s="75" t="s">
        <v>418</v>
      </c>
      <c r="G808" s="74" t="s">
        <v>1319</v>
      </c>
      <c r="H808" s="74" t="s">
        <v>343</v>
      </c>
      <c r="I808" s="77">
        <v>44938</v>
      </c>
      <c r="J808" s="78">
        <v>14211.67</v>
      </c>
      <c r="K808" s="66"/>
      <c r="L808" s="72">
        <f>COUNTIFS($B$1:B808,B808)</f>
        <v>5</v>
      </c>
      <c r="M808" s="73"/>
    </row>
    <row r="809" spans="1:13" x14ac:dyDescent="0.35">
      <c r="A809" s="74" t="s">
        <v>39</v>
      </c>
      <c r="B809" s="74" t="s">
        <v>1320</v>
      </c>
      <c r="C809" s="75" t="s">
        <v>1321</v>
      </c>
      <c r="D809" s="76">
        <v>43595</v>
      </c>
      <c r="E809" s="76">
        <v>43644</v>
      </c>
      <c r="F809" s="75" t="s">
        <v>314</v>
      </c>
      <c r="G809" s="74" t="s">
        <v>1322</v>
      </c>
      <c r="H809" s="74" t="s">
        <v>343</v>
      </c>
      <c r="I809" s="77">
        <v>44690</v>
      </c>
      <c r="J809" s="78">
        <v>668.89</v>
      </c>
      <c r="K809" s="66"/>
      <c r="L809" s="72">
        <f>COUNTIFS($B$1:B809,B809)</f>
        <v>1</v>
      </c>
      <c r="M809" s="73"/>
    </row>
    <row r="810" spans="1:13" x14ac:dyDescent="0.35">
      <c r="A810" s="74" t="s">
        <v>39</v>
      </c>
      <c r="B810" s="74" t="s">
        <v>1320</v>
      </c>
      <c r="C810" s="75" t="s">
        <v>1321</v>
      </c>
      <c r="D810" s="76">
        <v>43595</v>
      </c>
      <c r="E810" s="76">
        <v>43644</v>
      </c>
      <c r="F810" s="75" t="s">
        <v>314</v>
      </c>
      <c r="G810" s="74" t="s">
        <v>1322</v>
      </c>
      <c r="H810" s="74" t="s">
        <v>305</v>
      </c>
      <c r="I810" s="77">
        <v>44826</v>
      </c>
      <c r="J810" s="78">
        <v>668.89</v>
      </c>
      <c r="K810" s="66"/>
      <c r="L810" s="72">
        <f>COUNTIFS($B$1:B810,B810)</f>
        <v>2</v>
      </c>
      <c r="M810" s="73"/>
    </row>
    <row r="811" spans="1:13" x14ac:dyDescent="0.35">
      <c r="A811" s="75" t="s">
        <v>39</v>
      </c>
      <c r="B811" s="75" t="s">
        <v>1323</v>
      </c>
      <c r="C811" s="75" t="s">
        <v>1324</v>
      </c>
      <c r="D811" s="76">
        <v>43599</v>
      </c>
      <c r="E811" s="76">
        <v>44763</v>
      </c>
      <c r="F811" s="75" t="s">
        <v>463</v>
      </c>
      <c r="G811" s="75" t="s">
        <v>21</v>
      </c>
      <c r="H811" s="74" t="s">
        <v>449</v>
      </c>
      <c r="I811" s="76">
        <v>44763</v>
      </c>
      <c r="J811" s="79">
        <v>0</v>
      </c>
      <c r="K811" s="66"/>
      <c r="L811" s="72">
        <f>COUNTIFS($B$1:B811,B811)</f>
        <v>1</v>
      </c>
      <c r="M811" s="73"/>
    </row>
    <row r="812" spans="1:13" x14ac:dyDescent="0.35">
      <c r="A812" s="75" t="s">
        <v>39</v>
      </c>
      <c r="B812" s="75" t="s">
        <v>1323</v>
      </c>
      <c r="C812" s="75" t="s">
        <v>1324</v>
      </c>
      <c r="D812" s="76">
        <v>43599</v>
      </c>
      <c r="E812" s="76">
        <v>44763</v>
      </c>
      <c r="F812" s="75" t="s">
        <v>314</v>
      </c>
      <c r="G812" s="75" t="s">
        <v>1325</v>
      </c>
      <c r="H812" s="74" t="s">
        <v>449</v>
      </c>
      <c r="I812" s="76">
        <v>44763</v>
      </c>
      <c r="J812" s="79">
        <v>623.96</v>
      </c>
      <c r="K812" s="66"/>
      <c r="L812" s="72">
        <f>COUNTIFS($B$1:B812,B812)</f>
        <v>2</v>
      </c>
      <c r="M812" s="73"/>
    </row>
    <row r="813" spans="1:13" x14ac:dyDescent="0.35">
      <c r="A813" s="75" t="s">
        <v>39</v>
      </c>
      <c r="B813" s="75" t="s">
        <v>1323</v>
      </c>
      <c r="C813" s="75" t="s">
        <v>1324</v>
      </c>
      <c r="D813" s="76">
        <v>43599</v>
      </c>
      <c r="E813" s="76">
        <v>44763</v>
      </c>
      <c r="F813" s="75" t="s">
        <v>314</v>
      </c>
      <c r="G813" s="75" t="s">
        <v>1326</v>
      </c>
      <c r="H813" s="74" t="s">
        <v>449</v>
      </c>
      <c r="I813" s="76">
        <v>44763</v>
      </c>
      <c r="J813" s="79">
        <v>2107.1</v>
      </c>
      <c r="K813" s="66"/>
      <c r="L813" s="72">
        <f>COUNTIFS($B$1:B813,B813)</f>
        <v>3</v>
      </c>
      <c r="M813" s="73"/>
    </row>
    <row r="814" spans="1:13" x14ac:dyDescent="0.35">
      <c r="A814" s="75" t="s">
        <v>39</v>
      </c>
      <c r="B814" s="75" t="s">
        <v>1323</v>
      </c>
      <c r="C814" s="75" t="s">
        <v>1324</v>
      </c>
      <c r="D814" s="76">
        <v>43599</v>
      </c>
      <c r="E814" s="76">
        <v>44763</v>
      </c>
      <c r="F814" s="75" t="s">
        <v>400</v>
      </c>
      <c r="G814" s="75" t="s">
        <v>1327</v>
      </c>
      <c r="H814" s="74" t="s">
        <v>449</v>
      </c>
      <c r="I814" s="76">
        <v>44763</v>
      </c>
      <c r="J814" s="79">
        <v>0</v>
      </c>
      <c r="K814" s="66"/>
      <c r="L814" s="72">
        <f>COUNTIFS($B$1:B814,B814)</f>
        <v>4</v>
      </c>
      <c r="M814" s="73"/>
    </row>
    <row r="815" spans="1:13" x14ac:dyDescent="0.35">
      <c r="A815" s="75" t="s">
        <v>39</v>
      </c>
      <c r="B815" s="75" t="s">
        <v>1323</v>
      </c>
      <c r="C815" s="75" t="s">
        <v>1324</v>
      </c>
      <c r="D815" s="76">
        <v>43599</v>
      </c>
      <c r="E815" s="76">
        <v>44763</v>
      </c>
      <c r="F815" s="75" t="s">
        <v>303</v>
      </c>
      <c r="G815" s="75" t="s">
        <v>1328</v>
      </c>
      <c r="H815" s="74" t="s">
        <v>449</v>
      </c>
      <c r="I815" s="76">
        <v>44763</v>
      </c>
      <c r="J815" s="79">
        <v>55615</v>
      </c>
      <c r="K815" s="66"/>
      <c r="L815" s="72">
        <f>COUNTIFS($B$1:B815,B815)</f>
        <v>5</v>
      </c>
      <c r="M815" s="73"/>
    </row>
    <row r="816" spans="1:13" x14ac:dyDescent="0.35">
      <c r="A816" s="75" t="s">
        <v>39</v>
      </c>
      <c r="B816" s="75" t="s">
        <v>1323</v>
      </c>
      <c r="C816" s="75" t="s">
        <v>1324</v>
      </c>
      <c r="D816" s="76">
        <v>43599</v>
      </c>
      <c r="E816" s="76">
        <v>44763</v>
      </c>
      <c r="F816" s="75" t="s">
        <v>303</v>
      </c>
      <c r="G816" s="75" t="s">
        <v>1329</v>
      </c>
      <c r="H816" s="74" t="s">
        <v>449</v>
      </c>
      <c r="I816" s="76">
        <v>44763</v>
      </c>
      <c r="J816" s="79">
        <v>55615</v>
      </c>
      <c r="K816" s="66"/>
      <c r="L816" s="72">
        <f>COUNTIFS($B$1:B816,B816)</f>
        <v>6</v>
      </c>
      <c r="M816" s="73"/>
    </row>
    <row r="817" spans="1:13" x14ac:dyDescent="0.35">
      <c r="A817" s="75" t="s">
        <v>39</v>
      </c>
      <c r="B817" s="75" t="s">
        <v>1323</v>
      </c>
      <c r="C817" s="75" t="s">
        <v>1324</v>
      </c>
      <c r="D817" s="76">
        <v>43599</v>
      </c>
      <c r="E817" s="76">
        <v>44763</v>
      </c>
      <c r="F817" s="75" t="s">
        <v>310</v>
      </c>
      <c r="G817" s="75" t="s">
        <v>1330</v>
      </c>
      <c r="H817" s="74" t="s">
        <v>449</v>
      </c>
      <c r="I817" s="76">
        <v>44763</v>
      </c>
      <c r="J817" s="79">
        <v>5581.44</v>
      </c>
      <c r="K817" s="66"/>
      <c r="L817" s="72">
        <f>COUNTIFS($B$1:B817,B817)</f>
        <v>7</v>
      </c>
      <c r="M817" s="73"/>
    </row>
    <row r="818" spans="1:13" x14ac:dyDescent="0.35">
      <c r="A818" s="75" t="s">
        <v>39</v>
      </c>
      <c r="B818" s="75" t="s">
        <v>1323</v>
      </c>
      <c r="C818" s="75" t="s">
        <v>1324</v>
      </c>
      <c r="D818" s="76">
        <v>43599</v>
      </c>
      <c r="E818" s="76">
        <v>44763</v>
      </c>
      <c r="F818" s="75" t="s">
        <v>303</v>
      </c>
      <c r="G818" s="75" t="s">
        <v>1331</v>
      </c>
      <c r="H818" s="74" t="s">
        <v>449</v>
      </c>
      <c r="I818" s="76">
        <v>44763</v>
      </c>
      <c r="J818" s="79">
        <v>12884.81</v>
      </c>
      <c r="K818" s="66"/>
      <c r="L818" s="72">
        <f>COUNTIFS($B$1:B818,B818)</f>
        <v>8</v>
      </c>
      <c r="M818" s="73"/>
    </row>
    <row r="819" spans="1:13" x14ac:dyDescent="0.35">
      <c r="A819" s="75" t="s">
        <v>39</v>
      </c>
      <c r="B819" s="75" t="s">
        <v>1323</v>
      </c>
      <c r="C819" s="75" t="s">
        <v>1324</v>
      </c>
      <c r="D819" s="76">
        <v>43599</v>
      </c>
      <c r="E819" s="76">
        <v>44763</v>
      </c>
      <c r="F819" s="75" t="s">
        <v>303</v>
      </c>
      <c r="G819" s="75" t="s">
        <v>1332</v>
      </c>
      <c r="H819" s="74" t="s">
        <v>449</v>
      </c>
      <c r="I819" s="76">
        <v>44763</v>
      </c>
      <c r="J819" s="79">
        <v>12884.81</v>
      </c>
      <c r="K819" s="66"/>
      <c r="L819" s="72">
        <f>COUNTIFS($B$1:B819,B819)</f>
        <v>9</v>
      </c>
      <c r="M819" s="73"/>
    </row>
    <row r="820" spans="1:13" x14ac:dyDescent="0.35">
      <c r="A820" s="75" t="s">
        <v>39</v>
      </c>
      <c r="B820" s="75" t="s">
        <v>1323</v>
      </c>
      <c r="C820" s="75" t="s">
        <v>1324</v>
      </c>
      <c r="D820" s="76">
        <v>43599</v>
      </c>
      <c r="E820" s="76">
        <v>44763</v>
      </c>
      <c r="F820" s="75" t="s">
        <v>571</v>
      </c>
      <c r="G820" s="75" t="s">
        <v>1333</v>
      </c>
      <c r="H820" s="74" t="s">
        <v>449</v>
      </c>
      <c r="I820" s="76">
        <v>44763</v>
      </c>
      <c r="J820" s="79">
        <v>2069.86</v>
      </c>
      <c r="K820" s="66"/>
      <c r="L820" s="72">
        <f>COUNTIFS($B$1:B820,B820)</f>
        <v>10</v>
      </c>
      <c r="M820" s="73"/>
    </row>
    <row r="821" spans="1:13" x14ac:dyDescent="0.35">
      <c r="A821" s="75" t="s">
        <v>39</v>
      </c>
      <c r="B821" s="75" t="s">
        <v>1323</v>
      </c>
      <c r="C821" s="75" t="s">
        <v>1324</v>
      </c>
      <c r="D821" s="76">
        <v>43599</v>
      </c>
      <c r="E821" s="76">
        <v>44763</v>
      </c>
      <c r="F821" s="75" t="s">
        <v>314</v>
      </c>
      <c r="G821" s="75" t="s">
        <v>1334</v>
      </c>
      <c r="H821" s="74" t="s">
        <v>449</v>
      </c>
      <c r="I821" s="76">
        <v>44763</v>
      </c>
      <c r="J821" s="79">
        <v>2489</v>
      </c>
      <c r="K821" s="66"/>
      <c r="L821" s="72">
        <f>COUNTIFS($B$1:B821,B821)</f>
        <v>11</v>
      </c>
      <c r="M821" s="73"/>
    </row>
    <row r="822" spans="1:13" x14ac:dyDescent="0.35">
      <c r="A822" s="74" t="s">
        <v>39</v>
      </c>
      <c r="B822" s="74" t="s">
        <v>142</v>
      </c>
      <c r="C822" s="75" t="s">
        <v>281</v>
      </c>
      <c r="D822" s="76">
        <v>43759</v>
      </c>
      <c r="E822" s="76">
        <v>44321</v>
      </c>
      <c r="F822" s="75" t="s">
        <v>314</v>
      </c>
      <c r="G822" s="74" t="s">
        <v>1335</v>
      </c>
      <c r="H822" s="74" t="s">
        <v>343</v>
      </c>
      <c r="I822" s="77">
        <v>44791</v>
      </c>
      <c r="J822" s="78">
        <v>451.55</v>
      </c>
      <c r="K822" s="66"/>
      <c r="L822" s="72">
        <f>COUNTIFS($B$1:B822,B822)</f>
        <v>1</v>
      </c>
      <c r="M822" s="73"/>
    </row>
    <row r="823" spans="1:13" x14ac:dyDescent="0.35">
      <c r="A823" s="74" t="s">
        <v>39</v>
      </c>
      <c r="B823" s="74" t="s">
        <v>142</v>
      </c>
      <c r="C823" s="75" t="s">
        <v>281</v>
      </c>
      <c r="D823" s="76">
        <v>43759</v>
      </c>
      <c r="E823" s="76">
        <v>44321</v>
      </c>
      <c r="F823" s="75" t="s">
        <v>314</v>
      </c>
      <c r="G823" s="74" t="s">
        <v>1336</v>
      </c>
      <c r="H823" s="74" t="s">
        <v>343</v>
      </c>
      <c r="I823" s="77">
        <v>44791</v>
      </c>
      <c r="J823" s="78">
        <v>451.55</v>
      </c>
      <c r="K823" s="66"/>
      <c r="L823" s="72">
        <f>COUNTIFS($B$1:B823,B823)</f>
        <v>2</v>
      </c>
      <c r="M823" s="73"/>
    </row>
    <row r="824" spans="1:13" x14ac:dyDescent="0.35">
      <c r="A824" s="74" t="s">
        <v>39</v>
      </c>
      <c r="B824" s="74" t="s">
        <v>142</v>
      </c>
      <c r="C824" s="75" t="s">
        <v>281</v>
      </c>
      <c r="D824" s="76">
        <v>43759</v>
      </c>
      <c r="E824" s="76">
        <v>44321</v>
      </c>
      <c r="F824" s="75" t="s">
        <v>314</v>
      </c>
      <c r="G824" s="74" t="s">
        <v>1337</v>
      </c>
      <c r="H824" s="74" t="s">
        <v>343</v>
      </c>
      <c r="I824" s="77">
        <v>44791</v>
      </c>
      <c r="J824" s="78">
        <v>1694.41</v>
      </c>
      <c r="K824" s="66"/>
      <c r="L824" s="72">
        <f>COUNTIFS($B$1:B824,B824)</f>
        <v>3</v>
      </c>
      <c r="M824" s="73"/>
    </row>
    <row r="825" spans="1:13" x14ac:dyDescent="0.35">
      <c r="A825" s="74" t="s">
        <v>39</v>
      </c>
      <c r="B825" s="74" t="s">
        <v>142</v>
      </c>
      <c r="C825" s="75" t="s">
        <v>281</v>
      </c>
      <c r="D825" s="76">
        <v>43759</v>
      </c>
      <c r="E825" s="76">
        <v>44321</v>
      </c>
      <c r="F825" s="75" t="s">
        <v>314</v>
      </c>
      <c r="G825" s="74" t="s">
        <v>1338</v>
      </c>
      <c r="H825" s="74" t="s">
        <v>343</v>
      </c>
      <c r="I825" s="77">
        <v>44791</v>
      </c>
      <c r="J825" s="78">
        <v>1694.41</v>
      </c>
      <c r="K825" s="66"/>
      <c r="L825" s="72">
        <f>COUNTIFS($B$1:B825,B825)</f>
        <v>4</v>
      </c>
      <c r="M825" s="73"/>
    </row>
    <row r="826" spans="1:13" x14ac:dyDescent="0.35">
      <c r="A826" s="74" t="s">
        <v>39</v>
      </c>
      <c r="B826" s="74" t="s">
        <v>142</v>
      </c>
      <c r="C826" s="75" t="s">
        <v>281</v>
      </c>
      <c r="D826" s="76">
        <v>43759</v>
      </c>
      <c r="E826" s="76">
        <v>44321</v>
      </c>
      <c r="F826" s="75" t="s">
        <v>400</v>
      </c>
      <c r="G826" s="74" t="s">
        <v>1339</v>
      </c>
      <c r="H826" s="74" t="s">
        <v>343</v>
      </c>
      <c r="I826" s="77">
        <v>44791</v>
      </c>
      <c r="J826" s="78">
        <v>15779.5</v>
      </c>
      <c r="K826" s="66"/>
      <c r="L826" s="72">
        <f>COUNTIFS($B$1:B826,B826)</f>
        <v>5</v>
      </c>
      <c r="M826" s="73"/>
    </row>
    <row r="827" spans="1:13" x14ac:dyDescent="0.35">
      <c r="A827" s="74" t="s">
        <v>39</v>
      </c>
      <c r="B827" s="74" t="s">
        <v>142</v>
      </c>
      <c r="C827" s="75" t="s">
        <v>281</v>
      </c>
      <c r="D827" s="76">
        <v>43759</v>
      </c>
      <c r="E827" s="76">
        <v>44321</v>
      </c>
      <c r="F827" s="75" t="s">
        <v>303</v>
      </c>
      <c r="G827" s="74" t="s">
        <v>1340</v>
      </c>
      <c r="H827" s="74" t="s">
        <v>343</v>
      </c>
      <c r="I827" s="77">
        <v>44791</v>
      </c>
      <c r="J827" s="78">
        <v>251094.82</v>
      </c>
      <c r="K827" s="66"/>
      <c r="L827" s="72">
        <f>COUNTIFS($B$1:B827,B827)</f>
        <v>6</v>
      </c>
      <c r="M827" s="73"/>
    </row>
    <row r="828" spans="1:13" x14ac:dyDescent="0.35">
      <c r="A828" s="74" t="s">
        <v>39</v>
      </c>
      <c r="B828" s="74" t="s">
        <v>142</v>
      </c>
      <c r="C828" s="75" t="s">
        <v>281</v>
      </c>
      <c r="D828" s="76">
        <v>43759</v>
      </c>
      <c r="E828" s="76">
        <v>44321</v>
      </c>
      <c r="F828" s="75" t="s">
        <v>418</v>
      </c>
      <c r="G828" s="74" t="s">
        <v>1341</v>
      </c>
      <c r="H828" s="74" t="s">
        <v>343</v>
      </c>
      <c r="I828" s="77">
        <v>44791</v>
      </c>
      <c r="J828" s="78">
        <v>73306.05</v>
      </c>
      <c r="K828" s="66"/>
      <c r="L828" s="72">
        <f>COUNTIFS($B$1:B828,B828)</f>
        <v>7</v>
      </c>
      <c r="M828" s="73"/>
    </row>
    <row r="829" spans="1:13" x14ac:dyDescent="0.35">
      <c r="A829" s="74" t="s">
        <v>39</v>
      </c>
      <c r="B829" s="74" t="s">
        <v>142</v>
      </c>
      <c r="C829" s="75" t="s">
        <v>281</v>
      </c>
      <c r="D829" s="76">
        <v>43759</v>
      </c>
      <c r="E829" s="76">
        <v>44321</v>
      </c>
      <c r="F829" s="75" t="s">
        <v>310</v>
      </c>
      <c r="G829" s="74" t="s">
        <v>1342</v>
      </c>
      <c r="H829" s="74" t="s">
        <v>343</v>
      </c>
      <c r="I829" s="77">
        <v>44791</v>
      </c>
      <c r="J829" s="78">
        <v>4039.2</v>
      </c>
      <c r="K829" s="66"/>
      <c r="L829" s="72">
        <f>COUNTIFS($B$1:B829,B829)</f>
        <v>8</v>
      </c>
      <c r="M829" s="73"/>
    </row>
    <row r="830" spans="1:13" x14ac:dyDescent="0.35">
      <c r="A830" s="74" t="s">
        <v>39</v>
      </c>
      <c r="B830" s="74" t="s">
        <v>142</v>
      </c>
      <c r="C830" s="75" t="s">
        <v>281</v>
      </c>
      <c r="D830" s="76">
        <v>43759</v>
      </c>
      <c r="E830" s="76">
        <v>44321</v>
      </c>
      <c r="F830" s="75" t="s">
        <v>310</v>
      </c>
      <c r="G830" s="74" t="s">
        <v>1343</v>
      </c>
      <c r="H830" s="74" t="s">
        <v>343</v>
      </c>
      <c r="I830" s="77">
        <v>44791</v>
      </c>
      <c r="J830" s="78">
        <v>4039.2</v>
      </c>
      <c r="K830" s="66"/>
      <c r="L830" s="72">
        <f>COUNTIFS($B$1:B830,B830)</f>
        <v>9</v>
      </c>
      <c r="M830" s="73"/>
    </row>
    <row r="831" spans="1:13" x14ac:dyDescent="0.35">
      <c r="A831" s="74" t="s">
        <v>39</v>
      </c>
      <c r="B831" s="74" t="s">
        <v>142</v>
      </c>
      <c r="C831" s="75" t="s">
        <v>281</v>
      </c>
      <c r="D831" s="76">
        <v>43759</v>
      </c>
      <c r="E831" s="76">
        <v>44321</v>
      </c>
      <c r="F831" s="75" t="s">
        <v>571</v>
      </c>
      <c r="G831" s="74" t="s">
        <v>1344</v>
      </c>
      <c r="H831" s="74" t="s">
        <v>343</v>
      </c>
      <c r="I831" s="77">
        <v>44791</v>
      </c>
      <c r="J831" s="78">
        <v>2549.8000000000002</v>
      </c>
      <c r="K831" s="66"/>
      <c r="L831" s="72">
        <f>COUNTIFS($B$1:B831,B831)</f>
        <v>10</v>
      </c>
      <c r="M831" s="73"/>
    </row>
    <row r="832" spans="1:13" x14ac:dyDescent="0.35">
      <c r="A832" s="74" t="s">
        <v>39</v>
      </c>
      <c r="B832" s="74" t="s">
        <v>142</v>
      </c>
      <c r="C832" s="75" t="s">
        <v>281</v>
      </c>
      <c r="D832" s="76">
        <v>43759</v>
      </c>
      <c r="E832" s="76">
        <v>44321</v>
      </c>
      <c r="F832" s="75" t="s">
        <v>571</v>
      </c>
      <c r="G832" s="74" t="s">
        <v>1345</v>
      </c>
      <c r="H832" s="74" t="s">
        <v>343</v>
      </c>
      <c r="I832" s="77">
        <v>44791</v>
      </c>
      <c r="J832" s="78">
        <v>2549.8000000000002</v>
      </c>
      <c r="K832" s="66"/>
      <c r="L832" s="72">
        <f>COUNTIFS($B$1:B832,B832)</f>
        <v>11</v>
      </c>
      <c r="M832" s="73"/>
    </row>
    <row r="833" spans="1:13" x14ac:dyDescent="0.35">
      <c r="A833" s="74" t="s">
        <v>39</v>
      </c>
      <c r="B833" s="74" t="s">
        <v>142</v>
      </c>
      <c r="C833" s="75" t="s">
        <v>281</v>
      </c>
      <c r="D833" s="76">
        <v>43759</v>
      </c>
      <c r="E833" s="76">
        <v>44321</v>
      </c>
      <c r="F833" s="75" t="s">
        <v>314</v>
      </c>
      <c r="G833" s="74" t="s">
        <v>1346</v>
      </c>
      <c r="H833" s="74" t="s">
        <v>343</v>
      </c>
      <c r="I833" s="77">
        <v>44791</v>
      </c>
      <c r="J833" s="78">
        <v>1801.25</v>
      </c>
      <c r="K833" s="66"/>
      <c r="L833" s="72">
        <f>COUNTIFS($B$1:B833,B833)</f>
        <v>12</v>
      </c>
      <c r="M833" s="73"/>
    </row>
    <row r="834" spans="1:13" x14ac:dyDescent="0.35">
      <c r="A834" s="74" t="s">
        <v>39</v>
      </c>
      <c r="B834" s="74" t="s">
        <v>142</v>
      </c>
      <c r="C834" s="75" t="s">
        <v>281</v>
      </c>
      <c r="D834" s="76">
        <v>43759</v>
      </c>
      <c r="E834" s="76">
        <v>44321</v>
      </c>
      <c r="F834" s="75" t="s">
        <v>314</v>
      </c>
      <c r="G834" s="74" t="s">
        <v>1347</v>
      </c>
      <c r="H834" s="74" t="s">
        <v>343</v>
      </c>
      <c r="I834" s="77">
        <v>44791</v>
      </c>
      <c r="J834" s="78">
        <v>1801.25</v>
      </c>
      <c r="K834" s="66"/>
      <c r="L834" s="72">
        <f>COUNTIFS($B$1:B834,B834)</f>
        <v>13</v>
      </c>
      <c r="M834" s="73"/>
    </row>
    <row r="835" spans="1:13" x14ac:dyDescent="0.35">
      <c r="A835" s="74" t="s">
        <v>39</v>
      </c>
      <c r="B835" s="74" t="s">
        <v>142</v>
      </c>
      <c r="C835" s="75" t="s">
        <v>281</v>
      </c>
      <c r="D835" s="76">
        <v>43759</v>
      </c>
      <c r="E835" s="76">
        <v>44321</v>
      </c>
      <c r="F835" s="75" t="s">
        <v>314</v>
      </c>
      <c r="G835" s="74" t="s">
        <v>1335</v>
      </c>
      <c r="H835" s="74" t="s">
        <v>305</v>
      </c>
      <c r="I835" s="77">
        <v>45016</v>
      </c>
      <c r="J835" s="78">
        <v>451.55</v>
      </c>
      <c r="K835" s="66"/>
      <c r="L835" s="72">
        <f>COUNTIFS($B$1:B835,B835)</f>
        <v>14</v>
      </c>
      <c r="M835" s="73"/>
    </row>
    <row r="836" spans="1:13" x14ac:dyDescent="0.35">
      <c r="A836" s="74" t="s">
        <v>39</v>
      </c>
      <c r="B836" s="74" t="s">
        <v>142</v>
      </c>
      <c r="C836" s="75" t="s">
        <v>281</v>
      </c>
      <c r="D836" s="76">
        <v>43759</v>
      </c>
      <c r="E836" s="76">
        <v>44321</v>
      </c>
      <c r="F836" s="75" t="s">
        <v>314</v>
      </c>
      <c r="G836" s="74" t="s">
        <v>1336</v>
      </c>
      <c r="H836" s="74" t="s">
        <v>305</v>
      </c>
      <c r="I836" s="77">
        <v>45016</v>
      </c>
      <c r="J836" s="78">
        <v>451.55</v>
      </c>
      <c r="K836" s="66"/>
      <c r="L836" s="72">
        <f>COUNTIFS($B$1:B836,B836)</f>
        <v>15</v>
      </c>
      <c r="M836" s="73"/>
    </row>
    <row r="837" spans="1:13" x14ac:dyDescent="0.35">
      <c r="A837" s="74" t="s">
        <v>39</v>
      </c>
      <c r="B837" s="74" t="s">
        <v>142</v>
      </c>
      <c r="C837" s="75" t="s">
        <v>281</v>
      </c>
      <c r="D837" s="76">
        <v>43759</v>
      </c>
      <c r="E837" s="76">
        <v>44321</v>
      </c>
      <c r="F837" s="75" t="s">
        <v>400</v>
      </c>
      <c r="G837" s="74" t="s">
        <v>1339</v>
      </c>
      <c r="H837" s="74" t="s">
        <v>305</v>
      </c>
      <c r="I837" s="77">
        <v>45016</v>
      </c>
      <c r="J837" s="78">
        <v>15779.5</v>
      </c>
      <c r="K837" s="66"/>
      <c r="L837" s="72">
        <f>COUNTIFS($B$1:B837,B837)</f>
        <v>16</v>
      </c>
      <c r="M837" s="73"/>
    </row>
    <row r="838" spans="1:13" x14ac:dyDescent="0.35">
      <c r="A838" s="74" t="s">
        <v>39</v>
      </c>
      <c r="B838" s="74" t="s">
        <v>142</v>
      </c>
      <c r="C838" s="75" t="s">
        <v>281</v>
      </c>
      <c r="D838" s="76">
        <v>43759</v>
      </c>
      <c r="E838" s="76">
        <v>44321</v>
      </c>
      <c r="F838" s="75" t="s">
        <v>303</v>
      </c>
      <c r="G838" s="74" t="s">
        <v>1340</v>
      </c>
      <c r="H838" s="74" t="s">
        <v>305</v>
      </c>
      <c r="I838" s="77">
        <v>45016</v>
      </c>
      <c r="J838" s="78">
        <v>251094.82</v>
      </c>
      <c r="K838" s="66"/>
      <c r="L838" s="72">
        <f>COUNTIFS($B$1:B838,B838)</f>
        <v>17</v>
      </c>
      <c r="M838" s="73"/>
    </row>
    <row r="839" spans="1:13" x14ac:dyDescent="0.35">
      <c r="A839" s="75" t="s">
        <v>39</v>
      </c>
      <c r="B839" s="75" t="s">
        <v>1348</v>
      </c>
      <c r="C839" s="75" t="s">
        <v>1349</v>
      </c>
      <c r="D839" s="76">
        <v>43927</v>
      </c>
      <c r="E839" s="76">
        <v>44657</v>
      </c>
      <c r="F839" s="75" t="s">
        <v>463</v>
      </c>
      <c r="G839" s="75" t="s">
        <v>1350</v>
      </c>
      <c r="H839" s="74" t="s">
        <v>449</v>
      </c>
      <c r="I839" s="76">
        <v>44657</v>
      </c>
      <c r="J839" s="79">
        <v>0</v>
      </c>
      <c r="K839" s="66"/>
      <c r="L839" s="72">
        <f>COUNTIFS($B$1:B839,B839)</f>
        <v>1</v>
      </c>
      <c r="M839" s="73"/>
    </row>
    <row r="840" spans="1:13" x14ac:dyDescent="0.35">
      <c r="A840" s="75" t="s">
        <v>39</v>
      </c>
      <c r="B840" s="75" t="s">
        <v>1348</v>
      </c>
      <c r="C840" s="75" t="s">
        <v>1349</v>
      </c>
      <c r="D840" s="76">
        <v>43927</v>
      </c>
      <c r="E840" s="76">
        <v>44657</v>
      </c>
      <c r="F840" s="75" t="s">
        <v>314</v>
      </c>
      <c r="G840" s="75" t="s">
        <v>1351</v>
      </c>
      <c r="H840" s="74" t="s">
        <v>449</v>
      </c>
      <c r="I840" s="76">
        <v>44657</v>
      </c>
      <c r="J840" s="79">
        <v>303.77</v>
      </c>
      <c r="K840" s="66"/>
      <c r="L840" s="72">
        <f>COUNTIFS($B$1:B840,B840)</f>
        <v>2</v>
      </c>
      <c r="M840" s="73"/>
    </row>
    <row r="841" spans="1:13" x14ac:dyDescent="0.35">
      <c r="A841" s="75" t="s">
        <v>39</v>
      </c>
      <c r="B841" s="75" t="s">
        <v>1348</v>
      </c>
      <c r="C841" s="75" t="s">
        <v>1349</v>
      </c>
      <c r="D841" s="76">
        <v>43927</v>
      </c>
      <c r="E841" s="76">
        <v>44657</v>
      </c>
      <c r="F841" s="75" t="s">
        <v>314</v>
      </c>
      <c r="G841" s="75" t="s">
        <v>1352</v>
      </c>
      <c r="H841" s="74" t="s">
        <v>449</v>
      </c>
      <c r="I841" s="76">
        <v>44657</v>
      </c>
      <c r="J841" s="79">
        <v>303.77</v>
      </c>
      <c r="K841" s="66"/>
      <c r="L841" s="72">
        <f>COUNTIFS($B$1:B841,B841)</f>
        <v>3</v>
      </c>
      <c r="M841" s="73"/>
    </row>
    <row r="842" spans="1:13" x14ac:dyDescent="0.35">
      <c r="A842" s="75" t="s">
        <v>39</v>
      </c>
      <c r="B842" s="75" t="s">
        <v>1348</v>
      </c>
      <c r="C842" s="75" t="s">
        <v>1349</v>
      </c>
      <c r="D842" s="76">
        <v>43927</v>
      </c>
      <c r="E842" s="76">
        <v>44657</v>
      </c>
      <c r="F842" s="75" t="s">
        <v>314</v>
      </c>
      <c r="G842" s="75" t="s">
        <v>1353</v>
      </c>
      <c r="H842" s="74" t="s">
        <v>449</v>
      </c>
      <c r="I842" s="76">
        <v>44657</v>
      </c>
      <c r="J842" s="79">
        <v>1025.83</v>
      </c>
      <c r="K842" s="66"/>
      <c r="L842" s="72">
        <f>COUNTIFS($B$1:B842,B842)</f>
        <v>4</v>
      </c>
      <c r="M842" s="73"/>
    </row>
    <row r="843" spans="1:13" x14ac:dyDescent="0.35">
      <c r="A843" s="75" t="s">
        <v>39</v>
      </c>
      <c r="B843" s="75" t="s">
        <v>1348</v>
      </c>
      <c r="C843" s="75" t="s">
        <v>1349</v>
      </c>
      <c r="D843" s="76">
        <v>43927</v>
      </c>
      <c r="E843" s="76">
        <v>44657</v>
      </c>
      <c r="F843" s="75" t="s">
        <v>314</v>
      </c>
      <c r="G843" s="75" t="s">
        <v>1354</v>
      </c>
      <c r="H843" s="74" t="s">
        <v>449</v>
      </c>
      <c r="I843" s="76">
        <v>44657</v>
      </c>
      <c r="J843" s="79">
        <v>1025.83</v>
      </c>
      <c r="K843" s="66"/>
      <c r="L843" s="72">
        <f>COUNTIFS($B$1:B843,B843)</f>
        <v>5</v>
      </c>
      <c r="M843" s="73"/>
    </row>
    <row r="844" spans="1:13" x14ac:dyDescent="0.35">
      <c r="A844" s="75" t="s">
        <v>39</v>
      </c>
      <c r="B844" s="75" t="s">
        <v>1348</v>
      </c>
      <c r="C844" s="75" t="s">
        <v>1349</v>
      </c>
      <c r="D844" s="76">
        <v>43927</v>
      </c>
      <c r="E844" s="76">
        <v>44657</v>
      </c>
      <c r="F844" s="75" t="s">
        <v>303</v>
      </c>
      <c r="G844" s="75" t="s">
        <v>1355</v>
      </c>
      <c r="H844" s="74" t="s">
        <v>449</v>
      </c>
      <c r="I844" s="76">
        <v>44657</v>
      </c>
      <c r="J844" s="79">
        <v>64600</v>
      </c>
      <c r="K844" s="66"/>
      <c r="L844" s="72">
        <f>COUNTIFS($B$1:B844,B844)</f>
        <v>6</v>
      </c>
      <c r="M844" s="73"/>
    </row>
    <row r="845" spans="1:13" x14ac:dyDescent="0.35">
      <c r="A845" s="75" t="s">
        <v>39</v>
      </c>
      <c r="B845" s="75" t="s">
        <v>1348</v>
      </c>
      <c r="C845" s="75" t="s">
        <v>1349</v>
      </c>
      <c r="D845" s="76">
        <v>43927</v>
      </c>
      <c r="E845" s="76">
        <v>44657</v>
      </c>
      <c r="F845" s="75" t="s">
        <v>303</v>
      </c>
      <c r="G845" s="75" t="s">
        <v>1356</v>
      </c>
      <c r="H845" s="74" t="s">
        <v>449</v>
      </c>
      <c r="I845" s="76">
        <v>44657</v>
      </c>
      <c r="J845" s="79">
        <v>64600</v>
      </c>
      <c r="K845" s="42"/>
      <c r="L845" s="72">
        <f>COUNTIFS($B$1:B845,B845)</f>
        <v>7</v>
      </c>
      <c r="M845" s="73"/>
    </row>
    <row r="846" spans="1:13" x14ac:dyDescent="0.35">
      <c r="A846" s="75" t="s">
        <v>39</v>
      </c>
      <c r="B846" s="75" t="s">
        <v>1348</v>
      </c>
      <c r="C846" s="75" t="s">
        <v>1349</v>
      </c>
      <c r="D846" s="76">
        <v>43927</v>
      </c>
      <c r="E846" s="76">
        <v>44657</v>
      </c>
      <c r="F846" s="75" t="s">
        <v>303</v>
      </c>
      <c r="G846" s="75" t="s">
        <v>1357</v>
      </c>
      <c r="H846" s="74" t="s">
        <v>449</v>
      </c>
      <c r="I846" s="76">
        <v>44657</v>
      </c>
      <c r="J846" s="79">
        <v>49172</v>
      </c>
      <c r="K846" s="66"/>
      <c r="L846" s="72">
        <f>COUNTIFS($B$1:B846,B846)</f>
        <v>8</v>
      </c>
      <c r="M846" s="73"/>
    </row>
    <row r="847" spans="1:13" x14ac:dyDescent="0.35">
      <c r="A847" s="75" t="s">
        <v>39</v>
      </c>
      <c r="B847" s="75" t="s">
        <v>1348</v>
      </c>
      <c r="C847" s="75" t="s">
        <v>1349</v>
      </c>
      <c r="D847" s="76">
        <v>43927</v>
      </c>
      <c r="E847" s="76">
        <v>44657</v>
      </c>
      <c r="F847" s="75" t="s">
        <v>303</v>
      </c>
      <c r="G847" s="75" t="s">
        <v>1358</v>
      </c>
      <c r="H847" s="74" t="s">
        <v>449</v>
      </c>
      <c r="I847" s="76">
        <v>44657</v>
      </c>
      <c r="J847" s="79">
        <v>49172</v>
      </c>
      <c r="K847" s="66"/>
      <c r="L847" s="72">
        <f>COUNTIFS($B$1:B847,B847)</f>
        <v>9</v>
      </c>
      <c r="M847" s="73"/>
    </row>
    <row r="848" spans="1:13" x14ac:dyDescent="0.35">
      <c r="A848" s="75" t="s">
        <v>39</v>
      </c>
      <c r="B848" s="75" t="s">
        <v>1348</v>
      </c>
      <c r="C848" s="75" t="s">
        <v>1349</v>
      </c>
      <c r="D848" s="76">
        <v>43927</v>
      </c>
      <c r="E848" s="76">
        <v>44657</v>
      </c>
      <c r="F848" s="75" t="s">
        <v>418</v>
      </c>
      <c r="G848" s="75" t="s">
        <v>1359</v>
      </c>
      <c r="H848" s="74" t="s">
        <v>449</v>
      </c>
      <c r="I848" s="76">
        <v>44657</v>
      </c>
      <c r="J848" s="79">
        <v>14355.55</v>
      </c>
      <c r="K848" s="66"/>
      <c r="L848" s="72">
        <f>COUNTIFS($B$1:B848,B848)</f>
        <v>10</v>
      </c>
      <c r="M848" s="73"/>
    </row>
    <row r="849" spans="1:13" x14ac:dyDescent="0.35">
      <c r="A849" s="75" t="s">
        <v>39</v>
      </c>
      <c r="B849" s="75" t="s">
        <v>1348</v>
      </c>
      <c r="C849" s="75" t="s">
        <v>1349</v>
      </c>
      <c r="D849" s="76">
        <v>43927</v>
      </c>
      <c r="E849" s="76">
        <v>44657</v>
      </c>
      <c r="F849" s="75" t="s">
        <v>418</v>
      </c>
      <c r="G849" s="75" t="s">
        <v>1360</v>
      </c>
      <c r="H849" s="74" t="s">
        <v>449</v>
      </c>
      <c r="I849" s="76">
        <v>44657</v>
      </c>
      <c r="J849" s="79">
        <v>14355.55</v>
      </c>
      <c r="K849" s="66"/>
      <c r="L849" s="72">
        <f>COUNTIFS($B$1:B849,B849)</f>
        <v>11</v>
      </c>
      <c r="M849" s="73"/>
    </row>
    <row r="850" spans="1:13" x14ac:dyDescent="0.35">
      <c r="A850" s="75" t="s">
        <v>39</v>
      </c>
      <c r="B850" s="75" t="s">
        <v>1348</v>
      </c>
      <c r="C850" s="75" t="s">
        <v>1349</v>
      </c>
      <c r="D850" s="76">
        <v>43927</v>
      </c>
      <c r="E850" s="76">
        <v>44657</v>
      </c>
      <c r="F850" s="75" t="s">
        <v>310</v>
      </c>
      <c r="G850" s="75" t="s">
        <v>1361</v>
      </c>
      <c r="H850" s="74" t="s">
        <v>449</v>
      </c>
      <c r="I850" s="76">
        <v>44657</v>
      </c>
      <c r="J850" s="79">
        <v>2717.28</v>
      </c>
      <c r="K850" s="66"/>
      <c r="L850" s="72">
        <f>COUNTIFS($B$1:B850,B850)</f>
        <v>12</v>
      </c>
      <c r="M850" s="73"/>
    </row>
    <row r="851" spans="1:13" x14ac:dyDescent="0.35">
      <c r="A851" s="75" t="s">
        <v>39</v>
      </c>
      <c r="B851" s="75" t="s">
        <v>1348</v>
      </c>
      <c r="C851" s="75" t="s">
        <v>1349</v>
      </c>
      <c r="D851" s="76">
        <v>43927</v>
      </c>
      <c r="E851" s="76">
        <v>44657</v>
      </c>
      <c r="F851" s="75" t="s">
        <v>310</v>
      </c>
      <c r="G851" s="75" t="s">
        <v>1362</v>
      </c>
      <c r="H851" s="74" t="s">
        <v>449</v>
      </c>
      <c r="I851" s="76">
        <v>44657</v>
      </c>
      <c r="J851" s="79">
        <v>2717.28</v>
      </c>
      <c r="K851" s="66"/>
      <c r="L851" s="72">
        <f>COUNTIFS($B$1:B851,B851)</f>
        <v>13</v>
      </c>
      <c r="M851" s="73"/>
    </row>
    <row r="852" spans="1:13" x14ac:dyDescent="0.35">
      <c r="A852" s="75" t="s">
        <v>39</v>
      </c>
      <c r="B852" s="75" t="s">
        <v>1348</v>
      </c>
      <c r="C852" s="75" t="s">
        <v>1349</v>
      </c>
      <c r="D852" s="76">
        <v>43927</v>
      </c>
      <c r="E852" s="76">
        <v>44657</v>
      </c>
      <c r="F852" s="75" t="s">
        <v>571</v>
      </c>
      <c r="G852" s="75" t="s">
        <v>1363</v>
      </c>
      <c r="H852" s="74" t="s">
        <v>449</v>
      </c>
      <c r="I852" s="76">
        <v>44657</v>
      </c>
      <c r="J852" s="79">
        <v>1007.7</v>
      </c>
      <c r="K852" s="66"/>
      <c r="L852" s="72">
        <f>COUNTIFS($B$1:B852,B852)</f>
        <v>14</v>
      </c>
      <c r="M852" s="73"/>
    </row>
    <row r="853" spans="1:13" x14ac:dyDescent="0.35">
      <c r="A853" s="75" t="s">
        <v>39</v>
      </c>
      <c r="B853" s="75" t="s">
        <v>1348</v>
      </c>
      <c r="C853" s="75" t="s">
        <v>1349</v>
      </c>
      <c r="D853" s="76">
        <v>43927</v>
      </c>
      <c r="E853" s="76">
        <v>44657</v>
      </c>
      <c r="F853" s="75" t="s">
        <v>571</v>
      </c>
      <c r="G853" s="75" t="s">
        <v>1364</v>
      </c>
      <c r="H853" s="74" t="s">
        <v>449</v>
      </c>
      <c r="I853" s="76">
        <v>44657</v>
      </c>
      <c r="J853" s="79">
        <v>1007.7</v>
      </c>
      <c r="K853" s="66"/>
      <c r="L853" s="72">
        <f>COUNTIFS($B$1:B853,B853)</f>
        <v>15</v>
      </c>
      <c r="M853" s="73"/>
    </row>
    <row r="854" spans="1:13" x14ac:dyDescent="0.35">
      <c r="A854" s="75" t="s">
        <v>39</v>
      </c>
      <c r="B854" s="75" t="s">
        <v>1348</v>
      </c>
      <c r="C854" s="75" t="s">
        <v>1349</v>
      </c>
      <c r="D854" s="76">
        <v>43927</v>
      </c>
      <c r="E854" s="76">
        <v>44657</v>
      </c>
      <c r="F854" s="75" t="s">
        <v>314</v>
      </c>
      <c r="G854" s="75" t="s">
        <v>1365</v>
      </c>
      <c r="H854" s="74" t="s">
        <v>449</v>
      </c>
      <c r="I854" s="76">
        <v>44657</v>
      </c>
      <c r="J854" s="79">
        <v>1211.75</v>
      </c>
      <c r="K854" s="66"/>
      <c r="L854" s="72">
        <f>COUNTIFS($B$1:B854,B854)</f>
        <v>16</v>
      </c>
      <c r="M854" s="73"/>
    </row>
    <row r="855" spans="1:13" x14ac:dyDescent="0.35">
      <c r="A855" s="75" t="s">
        <v>39</v>
      </c>
      <c r="B855" s="75" t="s">
        <v>1348</v>
      </c>
      <c r="C855" s="75" t="s">
        <v>1349</v>
      </c>
      <c r="D855" s="76">
        <v>43927</v>
      </c>
      <c r="E855" s="76">
        <v>44657</v>
      </c>
      <c r="F855" s="75" t="s">
        <v>314</v>
      </c>
      <c r="G855" s="75" t="s">
        <v>1366</v>
      </c>
      <c r="H855" s="74" t="s">
        <v>449</v>
      </c>
      <c r="I855" s="76">
        <v>44657</v>
      </c>
      <c r="J855" s="79">
        <v>1211.75</v>
      </c>
      <c r="K855" s="66"/>
      <c r="L855" s="72">
        <f>COUNTIFS($B$1:B855,B855)</f>
        <v>17</v>
      </c>
      <c r="M855" s="73"/>
    </row>
    <row r="856" spans="1:13" x14ac:dyDescent="0.35">
      <c r="A856" s="75" t="s">
        <v>39</v>
      </c>
      <c r="B856" s="75" t="s">
        <v>1367</v>
      </c>
      <c r="C856" s="75" t="s">
        <v>1368</v>
      </c>
      <c r="D856" s="76">
        <v>44165</v>
      </c>
      <c r="E856" s="76">
        <v>44755</v>
      </c>
      <c r="F856" s="75" t="s">
        <v>463</v>
      </c>
      <c r="G856" s="75" t="s">
        <v>1369</v>
      </c>
      <c r="H856" s="74" t="s">
        <v>449</v>
      </c>
      <c r="I856" s="76">
        <v>44755</v>
      </c>
      <c r="J856" s="79">
        <v>0</v>
      </c>
      <c r="K856" s="66"/>
      <c r="L856" s="72">
        <f>COUNTIFS($B$1:B856,B856)</f>
        <v>1</v>
      </c>
      <c r="M856" s="73"/>
    </row>
    <row r="857" spans="1:13" x14ac:dyDescent="0.35">
      <c r="A857" s="75" t="s">
        <v>39</v>
      </c>
      <c r="B857" s="75" t="s">
        <v>1367</v>
      </c>
      <c r="C857" s="75" t="s">
        <v>1368</v>
      </c>
      <c r="D857" s="76">
        <v>44165</v>
      </c>
      <c r="E857" s="76">
        <v>44755</v>
      </c>
      <c r="F857" s="75" t="s">
        <v>303</v>
      </c>
      <c r="G857" s="75" t="s">
        <v>1370</v>
      </c>
      <c r="H857" s="74" t="s">
        <v>449</v>
      </c>
      <c r="I857" s="76">
        <v>44755</v>
      </c>
      <c r="J857" s="79">
        <v>646000</v>
      </c>
      <c r="K857" s="42"/>
      <c r="L857" s="72">
        <f>COUNTIFS($B$1:B857,B857)</f>
        <v>2</v>
      </c>
      <c r="M857" s="73"/>
    </row>
    <row r="858" spans="1:13" x14ac:dyDescent="0.35">
      <c r="A858" s="75" t="s">
        <v>39</v>
      </c>
      <c r="B858" s="75" t="s">
        <v>1371</v>
      </c>
      <c r="C858" s="75" t="s">
        <v>1372</v>
      </c>
      <c r="D858" s="76">
        <v>44221</v>
      </c>
      <c r="E858" s="76">
        <v>44889</v>
      </c>
      <c r="F858" s="75" t="s">
        <v>314</v>
      </c>
      <c r="G858" s="75" t="s">
        <v>1373</v>
      </c>
      <c r="H858" s="74" t="s">
        <v>449</v>
      </c>
      <c r="I858" s="76">
        <v>44889</v>
      </c>
      <c r="J858" s="79">
        <v>164.2</v>
      </c>
      <c r="K858" s="42"/>
      <c r="L858" s="72">
        <f>COUNTIFS($B$1:B858,B858)</f>
        <v>1</v>
      </c>
      <c r="M858" s="73"/>
    </row>
    <row r="859" spans="1:13" x14ac:dyDescent="0.35">
      <c r="A859" s="75" t="s">
        <v>39</v>
      </c>
      <c r="B859" s="75" t="s">
        <v>1371</v>
      </c>
      <c r="C859" s="75" t="s">
        <v>1372</v>
      </c>
      <c r="D859" s="76">
        <v>44221</v>
      </c>
      <c r="E859" s="76">
        <v>44889</v>
      </c>
      <c r="F859" s="75" t="s">
        <v>314</v>
      </c>
      <c r="G859" s="75" t="s">
        <v>1374</v>
      </c>
      <c r="H859" s="74" t="s">
        <v>449</v>
      </c>
      <c r="I859" s="76">
        <v>44889</v>
      </c>
      <c r="J859" s="79">
        <v>554.5</v>
      </c>
      <c r="K859" s="66"/>
      <c r="L859" s="72">
        <f>COUNTIFS($B$1:B859,B859)</f>
        <v>2</v>
      </c>
      <c r="M859" s="73"/>
    </row>
    <row r="860" spans="1:13" x14ac:dyDescent="0.35">
      <c r="A860" s="75" t="s">
        <v>39</v>
      </c>
      <c r="B860" s="75" t="s">
        <v>1371</v>
      </c>
      <c r="C860" s="75" t="s">
        <v>1372</v>
      </c>
      <c r="D860" s="76">
        <v>44221</v>
      </c>
      <c r="E860" s="76">
        <v>44889</v>
      </c>
      <c r="F860" s="75" t="s">
        <v>303</v>
      </c>
      <c r="G860" s="75" t="s">
        <v>1375</v>
      </c>
      <c r="H860" s="74" t="s">
        <v>449</v>
      </c>
      <c r="I860" s="76">
        <v>44889</v>
      </c>
      <c r="J860" s="79">
        <v>7764</v>
      </c>
      <c r="K860" s="66"/>
      <c r="L860" s="72">
        <f>COUNTIFS($B$1:B860,B860)</f>
        <v>3</v>
      </c>
      <c r="M860" s="73"/>
    </row>
    <row r="861" spans="1:13" x14ac:dyDescent="0.35">
      <c r="A861" s="75" t="s">
        <v>39</v>
      </c>
      <c r="B861" s="75" t="s">
        <v>1371</v>
      </c>
      <c r="C861" s="75" t="s">
        <v>1372</v>
      </c>
      <c r="D861" s="76">
        <v>44221</v>
      </c>
      <c r="E861" s="76">
        <v>44889</v>
      </c>
      <c r="F861" s="75" t="s">
        <v>418</v>
      </c>
      <c r="G861" s="75" t="s">
        <v>1376</v>
      </c>
      <c r="H861" s="74" t="s">
        <v>449</v>
      </c>
      <c r="I861" s="76">
        <v>44889</v>
      </c>
      <c r="J861" s="79">
        <v>2266.6799999999998</v>
      </c>
      <c r="K861" s="66"/>
      <c r="L861" s="72">
        <f>COUNTIFS($B$1:B861,B861)</f>
        <v>4</v>
      </c>
      <c r="M861" s="73"/>
    </row>
    <row r="862" spans="1:13" x14ac:dyDescent="0.35">
      <c r="A862" s="75" t="s">
        <v>39</v>
      </c>
      <c r="B862" s="75" t="s">
        <v>1371</v>
      </c>
      <c r="C862" s="75" t="s">
        <v>1372</v>
      </c>
      <c r="D862" s="76">
        <v>44221</v>
      </c>
      <c r="E862" s="76">
        <v>44889</v>
      </c>
      <c r="F862" s="75" t="s">
        <v>310</v>
      </c>
      <c r="G862" s="75" t="s">
        <v>206</v>
      </c>
      <c r="H862" s="74" t="s">
        <v>449</v>
      </c>
      <c r="I862" s="76">
        <v>44889</v>
      </c>
      <c r="J862" s="79">
        <v>1468.8</v>
      </c>
      <c r="K862" s="66"/>
      <c r="L862" s="72">
        <f>COUNTIFS($B$1:B862,B862)</f>
        <v>5</v>
      </c>
      <c r="M862" s="73"/>
    </row>
    <row r="863" spans="1:13" x14ac:dyDescent="0.35">
      <c r="A863" s="75" t="s">
        <v>39</v>
      </c>
      <c r="B863" s="75" t="s">
        <v>1371</v>
      </c>
      <c r="C863" s="75" t="s">
        <v>1372</v>
      </c>
      <c r="D863" s="76">
        <v>44221</v>
      </c>
      <c r="E863" s="76">
        <v>44889</v>
      </c>
      <c r="F863" s="75" t="s">
        <v>571</v>
      </c>
      <c r="G863" s="75" t="s">
        <v>1377</v>
      </c>
      <c r="H863" s="74" t="s">
        <v>449</v>
      </c>
      <c r="I863" s="76">
        <v>44889</v>
      </c>
      <c r="J863" s="79">
        <v>544.70000000000005</v>
      </c>
      <c r="K863" s="66"/>
      <c r="L863" s="72">
        <f>COUNTIFS($B$1:B863,B863)</f>
        <v>6</v>
      </c>
      <c r="M863" s="73"/>
    </row>
    <row r="864" spans="1:13" x14ac:dyDescent="0.35">
      <c r="A864" s="75" t="s">
        <v>39</v>
      </c>
      <c r="B864" s="75" t="s">
        <v>1371</v>
      </c>
      <c r="C864" s="75" t="s">
        <v>1372</v>
      </c>
      <c r="D864" s="76">
        <v>44221</v>
      </c>
      <c r="E864" s="76">
        <v>44889</v>
      </c>
      <c r="F864" s="75" t="s">
        <v>314</v>
      </c>
      <c r="G864" s="75" t="s">
        <v>1378</v>
      </c>
      <c r="H864" s="74" t="s">
        <v>449</v>
      </c>
      <c r="I864" s="76">
        <v>44889</v>
      </c>
      <c r="J864" s="79">
        <v>655</v>
      </c>
      <c r="K864" s="66"/>
      <c r="L864" s="72">
        <f>COUNTIFS($B$1:B864,B864)</f>
        <v>7</v>
      </c>
      <c r="M864" s="73"/>
    </row>
    <row r="865" spans="1:13" x14ac:dyDescent="0.35">
      <c r="A865" s="74" t="s">
        <v>39</v>
      </c>
      <c r="B865" s="74" t="s">
        <v>1379</v>
      </c>
      <c r="C865" s="75" t="s">
        <v>1380</v>
      </c>
      <c r="D865" s="76">
        <v>44341</v>
      </c>
      <c r="E865" s="76">
        <v>44655</v>
      </c>
      <c r="F865" s="75" t="s">
        <v>408</v>
      </c>
      <c r="G865" s="74" t="s">
        <v>1381</v>
      </c>
      <c r="H865" s="74" t="s">
        <v>343</v>
      </c>
      <c r="I865" s="77">
        <v>44932</v>
      </c>
      <c r="J865" s="78">
        <v>1689832.34</v>
      </c>
      <c r="K865" s="66"/>
      <c r="L865" s="72">
        <f>COUNTIFS($B$1:B865,B865)</f>
        <v>1</v>
      </c>
      <c r="M865" s="73"/>
    </row>
    <row r="866" spans="1:13" x14ac:dyDescent="0.35">
      <c r="A866" s="75" t="s">
        <v>39</v>
      </c>
      <c r="B866" s="75" t="s">
        <v>1379</v>
      </c>
      <c r="C866" s="75" t="s">
        <v>1380</v>
      </c>
      <c r="D866" s="76">
        <v>44341</v>
      </c>
      <c r="E866" s="76">
        <v>44655</v>
      </c>
      <c r="F866" s="75" t="s">
        <v>400</v>
      </c>
      <c r="G866" s="75" t="s">
        <v>1382</v>
      </c>
      <c r="H866" s="74" t="s">
        <v>449</v>
      </c>
      <c r="I866" s="76">
        <v>44655</v>
      </c>
      <c r="J866" s="79">
        <v>130000</v>
      </c>
      <c r="K866" s="66"/>
      <c r="L866" s="72">
        <f>COUNTIFS($B$1:B866,B866)</f>
        <v>2</v>
      </c>
      <c r="M866" s="73"/>
    </row>
    <row r="867" spans="1:13" x14ac:dyDescent="0.35">
      <c r="A867" s="75" t="s">
        <v>39</v>
      </c>
      <c r="B867" s="75" t="s">
        <v>1379</v>
      </c>
      <c r="C867" s="75" t="s">
        <v>1380</v>
      </c>
      <c r="D867" s="76">
        <v>44341</v>
      </c>
      <c r="E867" s="76">
        <v>44655</v>
      </c>
      <c r="F867" s="75" t="s">
        <v>463</v>
      </c>
      <c r="G867" s="75" t="s">
        <v>1383</v>
      </c>
      <c r="H867" s="74" t="s">
        <v>449</v>
      </c>
      <c r="I867" s="76">
        <v>44655</v>
      </c>
      <c r="J867" s="79">
        <v>0</v>
      </c>
      <c r="K867" s="66"/>
      <c r="L867" s="72">
        <f>COUNTIFS($B$1:B867,B867)</f>
        <v>3</v>
      </c>
      <c r="M867" s="73"/>
    </row>
    <row r="868" spans="1:13" x14ac:dyDescent="0.35">
      <c r="A868" s="75" t="s">
        <v>39</v>
      </c>
      <c r="B868" s="75" t="s">
        <v>1379</v>
      </c>
      <c r="C868" s="75" t="s">
        <v>1380</v>
      </c>
      <c r="D868" s="76">
        <v>44341</v>
      </c>
      <c r="E868" s="76">
        <v>44655</v>
      </c>
      <c r="F868" s="75" t="s">
        <v>314</v>
      </c>
      <c r="G868" s="75" t="s">
        <v>1384</v>
      </c>
      <c r="H868" s="74" t="s">
        <v>449</v>
      </c>
      <c r="I868" s="76">
        <v>44655</v>
      </c>
      <c r="J868" s="79">
        <v>2922.76</v>
      </c>
      <c r="K868" s="66"/>
      <c r="L868" s="72">
        <f>COUNTIFS($B$1:B868,B868)</f>
        <v>4</v>
      </c>
      <c r="M868" s="73"/>
    </row>
    <row r="869" spans="1:13" x14ac:dyDescent="0.35">
      <c r="A869" s="75" t="s">
        <v>39</v>
      </c>
      <c r="B869" s="75" t="s">
        <v>1379</v>
      </c>
      <c r="C869" s="75" t="s">
        <v>1380</v>
      </c>
      <c r="D869" s="76">
        <v>44341</v>
      </c>
      <c r="E869" s="76">
        <v>44655</v>
      </c>
      <c r="F869" s="75" t="s">
        <v>314</v>
      </c>
      <c r="G869" s="75" t="s">
        <v>1385</v>
      </c>
      <c r="H869" s="74" t="s">
        <v>449</v>
      </c>
      <c r="I869" s="76">
        <v>44655</v>
      </c>
      <c r="J869" s="79">
        <v>2643.62</v>
      </c>
      <c r="K869" s="66"/>
      <c r="L869" s="72">
        <f>COUNTIFS($B$1:B869,B869)</f>
        <v>5</v>
      </c>
      <c r="M869" s="73"/>
    </row>
    <row r="870" spans="1:13" x14ac:dyDescent="0.35">
      <c r="A870" s="75" t="s">
        <v>39</v>
      </c>
      <c r="B870" s="75" t="s">
        <v>1379</v>
      </c>
      <c r="C870" s="75" t="s">
        <v>1380</v>
      </c>
      <c r="D870" s="76">
        <v>44341</v>
      </c>
      <c r="E870" s="76">
        <v>44655</v>
      </c>
      <c r="F870" s="75" t="s">
        <v>314</v>
      </c>
      <c r="G870" s="75" t="s">
        <v>1386</v>
      </c>
      <c r="H870" s="74" t="s">
        <v>449</v>
      </c>
      <c r="I870" s="76">
        <v>44655</v>
      </c>
      <c r="J870" s="79">
        <v>2643.62</v>
      </c>
      <c r="K870" s="66"/>
      <c r="L870" s="72">
        <f>COUNTIFS($B$1:B870,B870)</f>
        <v>6</v>
      </c>
      <c r="M870" s="73"/>
    </row>
    <row r="871" spans="1:13" x14ac:dyDescent="0.35">
      <c r="A871" s="75" t="s">
        <v>39</v>
      </c>
      <c r="B871" s="75" t="s">
        <v>1379</v>
      </c>
      <c r="C871" s="75" t="s">
        <v>1380</v>
      </c>
      <c r="D871" s="76">
        <v>44341</v>
      </c>
      <c r="E871" s="76">
        <v>44655</v>
      </c>
      <c r="F871" s="75" t="s">
        <v>400</v>
      </c>
      <c r="G871" s="75" t="s">
        <v>1387</v>
      </c>
      <c r="H871" s="74" t="s">
        <v>449</v>
      </c>
      <c r="I871" s="76">
        <v>44655</v>
      </c>
      <c r="J871" s="79">
        <v>90000</v>
      </c>
      <c r="K871" s="66"/>
      <c r="L871" s="72">
        <f>COUNTIFS($B$1:B871,B871)</f>
        <v>7</v>
      </c>
      <c r="M871" s="73"/>
    </row>
    <row r="872" spans="1:13" x14ac:dyDescent="0.35">
      <c r="A872" s="75" t="s">
        <v>39</v>
      </c>
      <c r="B872" s="75" t="s">
        <v>1379</v>
      </c>
      <c r="C872" s="75" t="s">
        <v>1380</v>
      </c>
      <c r="D872" s="76">
        <v>44341</v>
      </c>
      <c r="E872" s="76">
        <v>44655</v>
      </c>
      <c r="F872" s="75" t="s">
        <v>314</v>
      </c>
      <c r="G872" s="75" t="s">
        <v>1388</v>
      </c>
      <c r="H872" s="74" t="s">
        <v>449</v>
      </c>
      <c r="I872" s="76">
        <v>44655</v>
      </c>
      <c r="J872" s="79">
        <v>9870.1</v>
      </c>
      <c r="K872" s="66"/>
      <c r="L872" s="72">
        <f>COUNTIFS($B$1:B872,B872)</f>
        <v>8</v>
      </c>
      <c r="M872" s="73"/>
    </row>
    <row r="873" spans="1:13" x14ac:dyDescent="0.35">
      <c r="A873" s="75" t="s">
        <v>39</v>
      </c>
      <c r="B873" s="75" t="s">
        <v>1379</v>
      </c>
      <c r="C873" s="75" t="s">
        <v>1380</v>
      </c>
      <c r="D873" s="76">
        <v>44341</v>
      </c>
      <c r="E873" s="76">
        <v>44655</v>
      </c>
      <c r="F873" s="75" t="s">
        <v>314</v>
      </c>
      <c r="G873" s="75" t="s">
        <v>1389</v>
      </c>
      <c r="H873" s="74" t="s">
        <v>449</v>
      </c>
      <c r="I873" s="76">
        <v>44655</v>
      </c>
      <c r="J873" s="79">
        <v>8927.4500000000007</v>
      </c>
      <c r="K873" s="66"/>
      <c r="L873" s="72">
        <f>COUNTIFS($B$1:B873,B873)</f>
        <v>9</v>
      </c>
      <c r="M873" s="73"/>
    </row>
    <row r="874" spans="1:13" x14ac:dyDescent="0.35">
      <c r="A874" s="75" t="s">
        <v>39</v>
      </c>
      <c r="B874" s="75" t="s">
        <v>1379</v>
      </c>
      <c r="C874" s="75" t="s">
        <v>1380</v>
      </c>
      <c r="D874" s="76">
        <v>44341</v>
      </c>
      <c r="E874" s="76">
        <v>44655</v>
      </c>
      <c r="F874" s="75" t="s">
        <v>314</v>
      </c>
      <c r="G874" s="75" t="s">
        <v>1390</v>
      </c>
      <c r="H874" s="74" t="s">
        <v>449</v>
      </c>
      <c r="I874" s="76">
        <v>44655</v>
      </c>
      <c r="J874" s="79">
        <v>8927.4500000000007</v>
      </c>
      <c r="K874" s="66"/>
      <c r="L874" s="72">
        <f>COUNTIFS($B$1:B874,B874)</f>
        <v>10</v>
      </c>
      <c r="M874" s="73"/>
    </row>
    <row r="875" spans="1:13" x14ac:dyDescent="0.35">
      <c r="A875" s="75" t="s">
        <v>39</v>
      </c>
      <c r="B875" s="75" t="s">
        <v>1379</v>
      </c>
      <c r="C875" s="75" t="s">
        <v>1380</v>
      </c>
      <c r="D875" s="76">
        <v>44341</v>
      </c>
      <c r="E875" s="76">
        <v>44655</v>
      </c>
      <c r="F875" s="75" t="s">
        <v>408</v>
      </c>
      <c r="G875" s="75" t="s">
        <v>1391</v>
      </c>
      <c r="H875" s="74" t="s">
        <v>449</v>
      </c>
      <c r="I875" s="76">
        <v>44655</v>
      </c>
      <c r="J875" s="79">
        <v>20000</v>
      </c>
      <c r="K875" s="66"/>
      <c r="L875" s="72">
        <f>COUNTIFS($B$1:B875,B875)</f>
        <v>11</v>
      </c>
      <c r="M875" s="73"/>
    </row>
    <row r="876" spans="1:13" x14ac:dyDescent="0.35">
      <c r="A876" s="75" t="s">
        <v>39</v>
      </c>
      <c r="B876" s="75" t="s">
        <v>1379</v>
      </c>
      <c r="C876" s="75" t="s">
        <v>1380</v>
      </c>
      <c r="D876" s="76">
        <v>44341</v>
      </c>
      <c r="E876" s="76">
        <v>44655</v>
      </c>
      <c r="F876" s="75" t="s">
        <v>408</v>
      </c>
      <c r="G876" s="75" t="s">
        <v>1381</v>
      </c>
      <c r="H876" s="74" t="s">
        <v>449</v>
      </c>
      <c r="I876" s="76">
        <v>44655</v>
      </c>
      <c r="J876" s="79">
        <v>1500000</v>
      </c>
      <c r="K876" s="66"/>
      <c r="L876" s="72">
        <f>COUNTIFS($B$1:B876,B876)</f>
        <v>12</v>
      </c>
      <c r="M876" s="73"/>
    </row>
    <row r="877" spans="1:13" x14ac:dyDescent="0.35">
      <c r="A877" s="75" t="s">
        <v>39</v>
      </c>
      <c r="B877" s="75" t="s">
        <v>1379</v>
      </c>
      <c r="C877" s="75" t="s">
        <v>1380</v>
      </c>
      <c r="D877" s="76">
        <v>44341</v>
      </c>
      <c r="E877" s="76">
        <v>44655</v>
      </c>
      <c r="F877" s="75" t="s">
        <v>303</v>
      </c>
      <c r="G877" s="75" t="s">
        <v>1392</v>
      </c>
      <c r="H877" s="74" t="s">
        <v>449</v>
      </c>
      <c r="I877" s="76">
        <v>44655</v>
      </c>
      <c r="J877" s="79">
        <v>45000</v>
      </c>
      <c r="K877" s="66"/>
      <c r="L877" s="72">
        <f>COUNTIFS($B$1:B877,B877)</f>
        <v>13</v>
      </c>
      <c r="M877" s="73"/>
    </row>
    <row r="878" spans="1:13" x14ac:dyDescent="0.35">
      <c r="A878" s="75" t="s">
        <v>39</v>
      </c>
      <c r="B878" s="75" t="s">
        <v>1379</v>
      </c>
      <c r="C878" s="75" t="s">
        <v>1380</v>
      </c>
      <c r="D878" s="76">
        <v>44341</v>
      </c>
      <c r="E878" s="76">
        <v>44655</v>
      </c>
      <c r="F878" s="75" t="s">
        <v>303</v>
      </c>
      <c r="G878" s="75" t="s">
        <v>1393</v>
      </c>
      <c r="H878" s="74" t="s">
        <v>449</v>
      </c>
      <c r="I878" s="76">
        <v>44655</v>
      </c>
      <c r="J878" s="79">
        <v>678056</v>
      </c>
      <c r="K878" s="66"/>
      <c r="L878" s="72">
        <f>COUNTIFS($B$1:B878,B878)</f>
        <v>14</v>
      </c>
      <c r="M878" s="73"/>
    </row>
    <row r="879" spans="1:13" x14ac:dyDescent="0.35">
      <c r="A879" s="75" t="s">
        <v>39</v>
      </c>
      <c r="B879" s="75" t="s">
        <v>1379</v>
      </c>
      <c r="C879" s="75" t="s">
        <v>1380</v>
      </c>
      <c r="D879" s="76">
        <v>44341</v>
      </c>
      <c r="E879" s="76">
        <v>44655</v>
      </c>
      <c r="F879" s="75" t="s">
        <v>303</v>
      </c>
      <c r="G879" s="75" t="s">
        <v>1394</v>
      </c>
      <c r="H879" s="74" t="s">
        <v>449</v>
      </c>
      <c r="I879" s="76">
        <v>44655</v>
      </c>
      <c r="J879" s="79">
        <v>833336</v>
      </c>
      <c r="K879" s="66"/>
      <c r="L879" s="72">
        <f>COUNTIFS($B$1:B879,B879)</f>
        <v>15</v>
      </c>
      <c r="M879" s="73"/>
    </row>
    <row r="880" spans="1:13" x14ac:dyDescent="0.35">
      <c r="A880" s="75" t="s">
        <v>39</v>
      </c>
      <c r="B880" s="75" t="s">
        <v>1379</v>
      </c>
      <c r="C880" s="75" t="s">
        <v>1380</v>
      </c>
      <c r="D880" s="76">
        <v>44341</v>
      </c>
      <c r="E880" s="76">
        <v>44655</v>
      </c>
      <c r="F880" s="75" t="s">
        <v>303</v>
      </c>
      <c r="G880" s="75" t="s">
        <v>1395</v>
      </c>
      <c r="H880" s="74" t="s">
        <v>449</v>
      </c>
      <c r="I880" s="76">
        <v>44655</v>
      </c>
      <c r="J880" s="79">
        <v>833336</v>
      </c>
      <c r="K880" s="66"/>
      <c r="L880" s="72">
        <f>COUNTIFS($B$1:B880,B880)</f>
        <v>16</v>
      </c>
      <c r="M880" s="73"/>
    </row>
    <row r="881" spans="1:13" x14ac:dyDescent="0.35">
      <c r="A881" s="75" t="s">
        <v>39</v>
      </c>
      <c r="B881" s="75" t="s">
        <v>1379</v>
      </c>
      <c r="C881" s="75" t="s">
        <v>1380</v>
      </c>
      <c r="D881" s="76">
        <v>44341</v>
      </c>
      <c r="E881" s="76">
        <v>44655</v>
      </c>
      <c r="F881" s="75" t="s">
        <v>418</v>
      </c>
      <c r="G881" s="75" t="s">
        <v>1396</v>
      </c>
      <c r="H881" s="74" t="s">
        <v>449</v>
      </c>
      <c r="I881" s="76">
        <v>44655</v>
      </c>
      <c r="J881" s="79">
        <v>678866.26</v>
      </c>
      <c r="K881" s="66"/>
      <c r="L881" s="72">
        <f>COUNTIFS($B$1:B881,B881)</f>
        <v>17</v>
      </c>
      <c r="M881" s="73"/>
    </row>
    <row r="882" spans="1:13" x14ac:dyDescent="0.35">
      <c r="A882" s="75" t="s">
        <v>39</v>
      </c>
      <c r="B882" s="75" t="s">
        <v>1379</v>
      </c>
      <c r="C882" s="75" t="s">
        <v>1380</v>
      </c>
      <c r="D882" s="76">
        <v>44341</v>
      </c>
      <c r="E882" s="76">
        <v>44655</v>
      </c>
      <c r="F882" s="75" t="s">
        <v>418</v>
      </c>
      <c r="G882" s="75" t="s">
        <v>1397</v>
      </c>
      <c r="H882" s="74" t="s">
        <v>449</v>
      </c>
      <c r="I882" s="76">
        <v>44655</v>
      </c>
      <c r="J882" s="79">
        <v>243288.71</v>
      </c>
      <c r="K882" s="66"/>
      <c r="L882" s="72">
        <f>COUNTIFS($B$1:B882,B882)</f>
        <v>18</v>
      </c>
      <c r="M882" s="73"/>
    </row>
    <row r="883" spans="1:13" x14ac:dyDescent="0.35">
      <c r="A883" s="75" t="s">
        <v>39</v>
      </c>
      <c r="B883" s="75" t="s">
        <v>1379</v>
      </c>
      <c r="C883" s="75" t="s">
        <v>1380</v>
      </c>
      <c r="D883" s="76">
        <v>44341</v>
      </c>
      <c r="E883" s="76">
        <v>44655</v>
      </c>
      <c r="F883" s="75" t="s">
        <v>418</v>
      </c>
      <c r="G883" s="75" t="s">
        <v>1398</v>
      </c>
      <c r="H883" s="74" t="s">
        <v>449</v>
      </c>
      <c r="I883" s="76">
        <v>44655</v>
      </c>
      <c r="J883" s="79">
        <v>243288.71</v>
      </c>
      <c r="K883" s="66"/>
      <c r="L883" s="72">
        <f>COUNTIFS($B$1:B883,B883)</f>
        <v>19</v>
      </c>
      <c r="M883" s="73"/>
    </row>
    <row r="884" spans="1:13" x14ac:dyDescent="0.35">
      <c r="A884" s="75" t="s">
        <v>39</v>
      </c>
      <c r="B884" s="75" t="s">
        <v>1379</v>
      </c>
      <c r="C884" s="75" t="s">
        <v>1380</v>
      </c>
      <c r="D884" s="76">
        <v>44341</v>
      </c>
      <c r="E884" s="76">
        <v>44655</v>
      </c>
      <c r="F884" s="75" t="s">
        <v>310</v>
      </c>
      <c r="G884" s="75" t="s">
        <v>1399</v>
      </c>
      <c r="H884" s="74" t="s">
        <v>449</v>
      </c>
      <c r="I884" s="76">
        <v>44655</v>
      </c>
      <c r="J884" s="79">
        <v>26144.639999999999</v>
      </c>
      <c r="K884" s="66"/>
      <c r="L884" s="72">
        <f>COUNTIFS($B$1:B884,B884)</f>
        <v>20</v>
      </c>
      <c r="M884" s="73"/>
    </row>
    <row r="885" spans="1:13" x14ac:dyDescent="0.35">
      <c r="A885" s="75" t="s">
        <v>39</v>
      </c>
      <c r="B885" s="75" t="s">
        <v>1379</v>
      </c>
      <c r="C885" s="75" t="s">
        <v>1380</v>
      </c>
      <c r="D885" s="76">
        <v>44341</v>
      </c>
      <c r="E885" s="76">
        <v>44655</v>
      </c>
      <c r="F885" s="75" t="s">
        <v>310</v>
      </c>
      <c r="G885" s="75" t="s">
        <v>1400</v>
      </c>
      <c r="H885" s="74" t="s">
        <v>449</v>
      </c>
      <c r="I885" s="76">
        <v>44655</v>
      </c>
      <c r="J885" s="79">
        <v>23647.68</v>
      </c>
      <c r="K885" s="66"/>
      <c r="L885" s="72">
        <f>COUNTIFS($B$1:B885,B885)</f>
        <v>21</v>
      </c>
      <c r="M885" s="73"/>
    </row>
    <row r="886" spans="1:13" x14ac:dyDescent="0.35">
      <c r="A886" s="75" t="s">
        <v>39</v>
      </c>
      <c r="B886" s="75" t="s">
        <v>1379</v>
      </c>
      <c r="C886" s="75" t="s">
        <v>1380</v>
      </c>
      <c r="D886" s="76">
        <v>44341</v>
      </c>
      <c r="E886" s="76">
        <v>44655</v>
      </c>
      <c r="F886" s="75" t="s">
        <v>310</v>
      </c>
      <c r="G886" s="75" t="s">
        <v>1401</v>
      </c>
      <c r="H886" s="74" t="s">
        <v>449</v>
      </c>
      <c r="I886" s="76">
        <v>44655</v>
      </c>
      <c r="J886" s="79">
        <v>23647.68</v>
      </c>
      <c r="K886" s="66"/>
      <c r="L886" s="72">
        <f>COUNTIFS($B$1:B886,B886)</f>
        <v>22</v>
      </c>
      <c r="M886" s="73"/>
    </row>
    <row r="887" spans="1:13" x14ac:dyDescent="0.35">
      <c r="A887" s="75" t="s">
        <v>39</v>
      </c>
      <c r="B887" s="75" t="s">
        <v>1379</v>
      </c>
      <c r="C887" s="75" t="s">
        <v>1380</v>
      </c>
      <c r="D887" s="76">
        <v>44341</v>
      </c>
      <c r="E887" s="76">
        <v>44655</v>
      </c>
      <c r="F887" s="75" t="s">
        <v>571</v>
      </c>
      <c r="G887" s="75" t="s">
        <v>1402</v>
      </c>
      <c r="H887" s="74" t="s">
        <v>449</v>
      </c>
      <c r="I887" s="76">
        <v>44655</v>
      </c>
      <c r="J887" s="79">
        <v>9695.66</v>
      </c>
      <c r="K887" s="66"/>
      <c r="L887" s="72">
        <f>COUNTIFS($B$1:B887,B887)</f>
        <v>23</v>
      </c>
      <c r="M887" s="73"/>
    </row>
    <row r="888" spans="1:13" x14ac:dyDescent="0.35">
      <c r="A888" s="75" t="s">
        <v>39</v>
      </c>
      <c r="B888" s="75" t="s">
        <v>1379</v>
      </c>
      <c r="C888" s="75" t="s">
        <v>1380</v>
      </c>
      <c r="D888" s="76">
        <v>44341</v>
      </c>
      <c r="E888" s="76">
        <v>44655</v>
      </c>
      <c r="F888" s="75" t="s">
        <v>571</v>
      </c>
      <c r="G888" s="75" t="s">
        <v>1403</v>
      </c>
      <c r="H888" s="74" t="s">
        <v>449</v>
      </c>
      <c r="I888" s="76">
        <v>44655</v>
      </c>
      <c r="J888" s="79">
        <v>8769.67</v>
      </c>
      <c r="K888" s="66"/>
      <c r="L888" s="72">
        <f>COUNTIFS($B$1:B888,B888)</f>
        <v>24</v>
      </c>
      <c r="M888" s="73"/>
    </row>
    <row r="889" spans="1:13" x14ac:dyDescent="0.35">
      <c r="A889" s="75" t="s">
        <v>39</v>
      </c>
      <c r="B889" s="75" t="s">
        <v>1379</v>
      </c>
      <c r="C889" s="75" t="s">
        <v>1380</v>
      </c>
      <c r="D889" s="76">
        <v>44341</v>
      </c>
      <c r="E889" s="76">
        <v>44655</v>
      </c>
      <c r="F889" s="75" t="s">
        <v>571</v>
      </c>
      <c r="G889" s="75" t="s">
        <v>1404</v>
      </c>
      <c r="H889" s="74" t="s">
        <v>449</v>
      </c>
      <c r="I889" s="76">
        <v>44655</v>
      </c>
      <c r="J889" s="79">
        <v>8769.67</v>
      </c>
      <c r="K889" s="66"/>
      <c r="L889" s="72">
        <f>COUNTIFS($B$1:B889,B889)</f>
        <v>25</v>
      </c>
      <c r="M889" s="73"/>
    </row>
    <row r="890" spans="1:13" x14ac:dyDescent="0.35">
      <c r="A890" s="75" t="s">
        <v>39</v>
      </c>
      <c r="B890" s="75" t="s">
        <v>1379</v>
      </c>
      <c r="C890" s="75" t="s">
        <v>1380</v>
      </c>
      <c r="D890" s="76">
        <v>44341</v>
      </c>
      <c r="E890" s="76">
        <v>44655</v>
      </c>
      <c r="F890" s="75" t="s">
        <v>314</v>
      </c>
      <c r="G890" s="75" t="s">
        <v>1405</v>
      </c>
      <c r="H890" s="74" t="s">
        <v>449</v>
      </c>
      <c r="I890" s="76">
        <v>44655</v>
      </c>
      <c r="J890" s="79">
        <v>11659</v>
      </c>
      <c r="K890" s="66"/>
      <c r="L890" s="72">
        <f>COUNTIFS($B$1:B890,B890)</f>
        <v>26</v>
      </c>
      <c r="M890" s="73"/>
    </row>
    <row r="891" spans="1:13" x14ac:dyDescent="0.35">
      <c r="A891" s="75" t="s">
        <v>39</v>
      </c>
      <c r="B891" s="75" t="s">
        <v>1379</v>
      </c>
      <c r="C891" s="75" t="s">
        <v>1380</v>
      </c>
      <c r="D891" s="76">
        <v>44341</v>
      </c>
      <c r="E891" s="76">
        <v>44655</v>
      </c>
      <c r="F891" s="75" t="s">
        <v>314</v>
      </c>
      <c r="G891" s="75" t="s">
        <v>1406</v>
      </c>
      <c r="H891" s="74" t="s">
        <v>449</v>
      </c>
      <c r="I891" s="76">
        <v>44655</v>
      </c>
      <c r="J891" s="79">
        <v>10545.5</v>
      </c>
      <c r="K891" s="66"/>
      <c r="L891" s="72">
        <f>COUNTIFS($B$1:B891,B891)</f>
        <v>27</v>
      </c>
      <c r="M891" s="73"/>
    </row>
    <row r="892" spans="1:13" x14ac:dyDescent="0.35">
      <c r="A892" s="75" t="s">
        <v>39</v>
      </c>
      <c r="B892" s="75" t="s">
        <v>1379</v>
      </c>
      <c r="C892" s="75" t="s">
        <v>1380</v>
      </c>
      <c r="D892" s="76">
        <v>44341</v>
      </c>
      <c r="E892" s="76">
        <v>44655</v>
      </c>
      <c r="F892" s="75" t="s">
        <v>314</v>
      </c>
      <c r="G892" s="75" t="s">
        <v>1407</v>
      </c>
      <c r="H892" s="74" t="s">
        <v>449</v>
      </c>
      <c r="I892" s="76">
        <v>44655</v>
      </c>
      <c r="J892" s="79">
        <v>10545.5</v>
      </c>
      <c r="K892" s="66"/>
      <c r="L892" s="72">
        <f>COUNTIFS($B$1:B892,B892)</f>
        <v>28</v>
      </c>
      <c r="M892" s="73"/>
    </row>
    <row r="893" spans="1:13" x14ac:dyDescent="0.35">
      <c r="A893" s="75" t="s">
        <v>39</v>
      </c>
      <c r="B893" s="75" t="s">
        <v>1408</v>
      </c>
      <c r="C893" s="75" t="s">
        <v>1409</v>
      </c>
      <c r="D893" s="76">
        <v>44333</v>
      </c>
      <c r="E893" s="76">
        <v>44847</v>
      </c>
      <c r="F893" s="75" t="s">
        <v>463</v>
      </c>
      <c r="G893" s="75" t="s">
        <v>1410</v>
      </c>
      <c r="H893" s="74" t="s">
        <v>449</v>
      </c>
      <c r="I893" s="76">
        <v>44847</v>
      </c>
      <c r="J893" s="79">
        <v>0</v>
      </c>
      <c r="K893" s="66"/>
      <c r="L893" s="72">
        <f>COUNTIFS($B$1:B893,B893)</f>
        <v>1</v>
      </c>
      <c r="M893" s="73"/>
    </row>
    <row r="894" spans="1:13" x14ac:dyDescent="0.35">
      <c r="A894" s="75" t="s">
        <v>39</v>
      </c>
      <c r="B894" s="75" t="s">
        <v>1408</v>
      </c>
      <c r="C894" s="75" t="s">
        <v>1409</v>
      </c>
      <c r="D894" s="76">
        <v>44333</v>
      </c>
      <c r="E894" s="76">
        <v>44847</v>
      </c>
      <c r="F894" s="75" t="s">
        <v>314</v>
      </c>
      <c r="G894" s="75" t="s">
        <v>1373</v>
      </c>
      <c r="H894" s="74" t="s">
        <v>449</v>
      </c>
      <c r="I894" s="76">
        <v>44847</v>
      </c>
      <c r="J894" s="79">
        <v>804.58</v>
      </c>
      <c r="K894" s="66"/>
      <c r="L894" s="72">
        <f>COUNTIFS($B$1:B894,B894)</f>
        <v>2</v>
      </c>
      <c r="M894" s="73"/>
    </row>
    <row r="895" spans="1:13" x14ac:dyDescent="0.35">
      <c r="A895" s="75" t="s">
        <v>39</v>
      </c>
      <c r="B895" s="75" t="s">
        <v>1408</v>
      </c>
      <c r="C895" s="75" t="s">
        <v>1409</v>
      </c>
      <c r="D895" s="76">
        <v>44333</v>
      </c>
      <c r="E895" s="76">
        <v>44847</v>
      </c>
      <c r="F895" s="75" t="s">
        <v>314</v>
      </c>
      <c r="G895" s="75" t="s">
        <v>1411</v>
      </c>
      <c r="H895" s="74" t="s">
        <v>449</v>
      </c>
      <c r="I895" s="76">
        <v>44847</v>
      </c>
      <c r="J895" s="79">
        <v>2717.05</v>
      </c>
      <c r="K895" s="66"/>
      <c r="L895" s="72">
        <f>COUNTIFS($B$1:B895,B895)</f>
        <v>3</v>
      </c>
      <c r="M895" s="73"/>
    </row>
    <row r="896" spans="1:13" x14ac:dyDescent="0.35">
      <c r="A896" s="75" t="s">
        <v>39</v>
      </c>
      <c r="B896" s="75" t="s">
        <v>1408</v>
      </c>
      <c r="C896" s="75" t="s">
        <v>1409</v>
      </c>
      <c r="D896" s="76">
        <v>44333</v>
      </c>
      <c r="E896" s="76">
        <v>44847</v>
      </c>
      <c r="F896" s="75" t="s">
        <v>303</v>
      </c>
      <c r="G896" s="75" t="s">
        <v>1412</v>
      </c>
      <c r="H896" s="74" t="s">
        <v>449</v>
      </c>
      <c r="I896" s="76">
        <v>44847</v>
      </c>
      <c r="J896" s="79">
        <v>166600</v>
      </c>
      <c r="K896" s="66"/>
      <c r="L896" s="72">
        <f>COUNTIFS($B$1:B896,B896)</f>
        <v>4</v>
      </c>
      <c r="M896" s="73"/>
    </row>
    <row r="897" spans="1:13" x14ac:dyDescent="0.35">
      <c r="A897" s="75" t="s">
        <v>39</v>
      </c>
      <c r="B897" s="75" t="s">
        <v>1408</v>
      </c>
      <c r="C897" s="75" t="s">
        <v>1409</v>
      </c>
      <c r="D897" s="76">
        <v>44333</v>
      </c>
      <c r="E897" s="76">
        <v>44847</v>
      </c>
      <c r="F897" s="75" t="s">
        <v>303</v>
      </c>
      <c r="G897" s="75" t="s">
        <v>1413</v>
      </c>
      <c r="H897" s="74" t="s">
        <v>449</v>
      </c>
      <c r="I897" s="76">
        <v>44847</v>
      </c>
      <c r="J897" s="79">
        <v>166600</v>
      </c>
      <c r="K897" s="66"/>
      <c r="L897" s="72">
        <f>COUNTIFS($B$1:B897,B897)</f>
        <v>5</v>
      </c>
      <c r="M897" s="73"/>
    </row>
    <row r="898" spans="1:13" x14ac:dyDescent="0.35">
      <c r="A898" s="75" t="s">
        <v>39</v>
      </c>
      <c r="B898" s="75" t="s">
        <v>1408</v>
      </c>
      <c r="C898" s="75" t="s">
        <v>1409</v>
      </c>
      <c r="D898" s="76">
        <v>44333</v>
      </c>
      <c r="E898" s="76">
        <v>44847</v>
      </c>
      <c r="F898" s="75" t="s">
        <v>303</v>
      </c>
      <c r="G898" s="75" t="s">
        <v>1414</v>
      </c>
      <c r="H898" s="74" t="s">
        <v>449</v>
      </c>
      <c r="I898" s="76">
        <v>44847</v>
      </c>
      <c r="J898" s="79">
        <v>126812</v>
      </c>
      <c r="K898" s="66"/>
      <c r="L898" s="72">
        <f>COUNTIFS($B$1:B898,B898)</f>
        <v>6</v>
      </c>
      <c r="M898" s="73"/>
    </row>
    <row r="899" spans="1:13" x14ac:dyDescent="0.35">
      <c r="A899" s="75" t="s">
        <v>39</v>
      </c>
      <c r="B899" s="75" t="s">
        <v>1408</v>
      </c>
      <c r="C899" s="75" t="s">
        <v>1409</v>
      </c>
      <c r="D899" s="76">
        <v>44333</v>
      </c>
      <c r="E899" s="76">
        <v>44847</v>
      </c>
      <c r="F899" s="75" t="s">
        <v>303</v>
      </c>
      <c r="G899" s="75" t="s">
        <v>1415</v>
      </c>
      <c r="H899" s="74" t="s">
        <v>449</v>
      </c>
      <c r="I899" s="76">
        <v>44847</v>
      </c>
      <c r="J899" s="79">
        <v>126812</v>
      </c>
      <c r="K899" s="66"/>
      <c r="L899" s="72">
        <f>COUNTIFS($B$1:B899,B899)</f>
        <v>7</v>
      </c>
      <c r="M899" s="73"/>
    </row>
    <row r="900" spans="1:13" x14ac:dyDescent="0.35">
      <c r="A900" s="75" t="s">
        <v>39</v>
      </c>
      <c r="B900" s="75" t="s">
        <v>1408</v>
      </c>
      <c r="C900" s="75" t="s">
        <v>1409</v>
      </c>
      <c r="D900" s="76">
        <v>44333</v>
      </c>
      <c r="E900" s="76">
        <v>44847</v>
      </c>
      <c r="F900" s="75" t="s">
        <v>418</v>
      </c>
      <c r="G900" s="75" t="s">
        <v>1416</v>
      </c>
      <c r="H900" s="74" t="s">
        <v>449</v>
      </c>
      <c r="I900" s="76">
        <v>44847</v>
      </c>
      <c r="J900" s="79">
        <v>37022.199999999997</v>
      </c>
      <c r="K900" s="66"/>
      <c r="L900" s="72">
        <f>COUNTIFS($B$1:B900,B900)</f>
        <v>8</v>
      </c>
      <c r="M900" s="73"/>
    </row>
    <row r="901" spans="1:13" x14ac:dyDescent="0.35">
      <c r="A901" s="75" t="s">
        <v>39</v>
      </c>
      <c r="B901" s="75" t="s">
        <v>1408</v>
      </c>
      <c r="C901" s="75" t="s">
        <v>1409</v>
      </c>
      <c r="D901" s="76">
        <v>44333</v>
      </c>
      <c r="E901" s="76">
        <v>44847</v>
      </c>
      <c r="F901" s="75" t="s">
        <v>418</v>
      </c>
      <c r="G901" s="75" t="s">
        <v>1417</v>
      </c>
      <c r="H901" s="74" t="s">
        <v>449</v>
      </c>
      <c r="I901" s="76">
        <v>44847</v>
      </c>
      <c r="J901" s="79">
        <v>37022.199999999997</v>
      </c>
      <c r="K901" s="66"/>
      <c r="L901" s="72">
        <f>COUNTIFS($B$1:B901,B901)</f>
        <v>9</v>
      </c>
      <c r="M901" s="73"/>
    </row>
    <row r="902" spans="1:13" x14ac:dyDescent="0.35">
      <c r="A902" s="75" t="s">
        <v>39</v>
      </c>
      <c r="B902" s="75" t="s">
        <v>1408</v>
      </c>
      <c r="C902" s="75" t="s">
        <v>1409</v>
      </c>
      <c r="D902" s="76">
        <v>44333</v>
      </c>
      <c r="E902" s="76">
        <v>44847</v>
      </c>
      <c r="F902" s="75" t="s">
        <v>310</v>
      </c>
      <c r="G902" s="75" t="s">
        <v>226</v>
      </c>
      <c r="H902" s="74" t="s">
        <v>449</v>
      </c>
      <c r="I902" s="76">
        <v>44847</v>
      </c>
      <c r="J902" s="79">
        <v>7197.12</v>
      </c>
      <c r="K902" s="66"/>
      <c r="L902" s="72">
        <f>COUNTIFS($B$1:B902,B902)</f>
        <v>10</v>
      </c>
      <c r="M902" s="73"/>
    </row>
    <row r="903" spans="1:13" x14ac:dyDescent="0.35">
      <c r="A903" s="75" t="s">
        <v>39</v>
      </c>
      <c r="B903" s="75" t="s">
        <v>1408</v>
      </c>
      <c r="C903" s="75" t="s">
        <v>1409</v>
      </c>
      <c r="D903" s="76">
        <v>44333</v>
      </c>
      <c r="E903" s="76">
        <v>44847</v>
      </c>
      <c r="F903" s="75" t="s">
        <v>571</v>
      </c>
      <c r="G903" s="75" t="s">
        <v>1418</v>
      </c>
      <c r="H903" s="74" t="s">
        <v>449</v>
      </c>
      <c r="I903" s="76">
        <v>44847</v>
      </c>
      <c r="J903" s="79">
        <v>2669.03</v>
      </c>
      <c r="K903" s="66"/>
      <c r="L903" s="72">
        <f>COUNTIFS($B$1:B903,B903)</f>
        <v>11</v>
      </c>
      <c r="M903" s="73"/>
    </row>
    <row r="904" spans="1:13" x14ac:dyDescent="0.35">
      <c r="A904" s="75" t="s">
        <v>39</v>
      </c>
      <c r="B904" s="75" t="s">
        <v>1408</v>
      </c>
      <c r="C904" s="75" t="s">
        <v>1409</v>
      </c>
      <c r="D904" s="76">
        <v>44333</v>
      </c>
      <c r="E904" s="76">
        <v>44847</v>
      </c>
      <c r="F904" s="75" t="s">
        <v>314</v>
      </c>
      <c r="G904" s="75" t="s">
        <v>1378</v>
      </c>
      <c r="H904" s="74" t="s">
        <v>449</v>
      </c>
      <c r="I904" s="76">
        <v>44847</v>
      </c>
      <c r="J904" s="79">
        <v>3209.5</v>
      </c>
      <c r="K904" s="66"/>
      <c r="L904" s="72">
        <f>COUNTIFS($B$1:B904,B904)</f>
        <v>12</v>
      </c>
      <c r="M904" s="73"/>
    </row>
    <row r="905" spans="1:13" x14ac:dyDescent="0.35">
      <c r="A905" s="75" t="s">
        <v>39</v>
      </c>
      <c r="B905" s="75" t="s">
        <v>1419</v>
      </c>
      <c r="C905" s="75" t="s">
        <v>1420</v>
      </c>
      <c r="D905" s="76">
        <v>44691</v>
      </c>
      <c r="E905" s="76">
        <v>44846</v>
      </c>
      <c r="F905" s="75" t="s">
        <v>314</v>
      </c>
      <c r="G905" s="75" t="s">
        <v>1421</v>
      </c>
      <c r="H905" s="74" t="s">
        <v>449</v>
      </c>
      <c r="I905" s="76">
        <v>44846</v>
      </c>
      <c r="J905" s="79">
        <v>722.48</v>
      </c>
      <c r="K905" s="66"/>
      <c r="L905" s="72">
        <f>COUNTIFS($B$1:B905,B905)</f>
        <v>1</v>
      </c>
      <c r="M905" s="73"/>
    </row>
    <row r="906" spans="1:13" x14ac:dyDescent="0.35">
      <c r="A906" s="75" t="s">
        <v>39</v>
      </c>
      <c r="B906" s="75" t="s">
        <v>1419</v>
      </c>
      <c r="C906" s="75" t="s">
        <v>1420</v>
      </c>
      <c r="D906" s="76">
        <v>44691</v>
      </c>
      <c r="E906" s="76">
        <v>44846</v>
      </c>
      <c r="F906" s="75" t="s">
        <v>314</v>
      </c>
      <c r="G906" s="75" t="s">
        <v>1422</v>
      </c>
      <c r="H906" s="74" t="s">
        <v>449</v>
      </c>
      <c r="I906" s="76">
        <v>44846</v>
      </c>
      <c r="J906" s="79">
        <v>722.48</v>
      </c>
      <c r="K906" s="66"/>
      <c r="L906" s="72">
        <f>COUNTIFS($B$1:B906,B906)</f>
        <v>2</v>
      </c>
      <c r="M906" s="73"/>
    </row>
    <row r="907" spans="1:13" x14ac:dyDescent="0.35">
      <c r="A907" s="75" t="s">
        <v>39</v>
      </c>
      <c r="B907" s="75" t="s">
        <v>1419</v>
      </c>
      <c r="C907" s="75" t="s">
        <v>1420</v>
      </c>
      <c r="D907" s="76">
        <v>44691</v>
      </c>
      <c r="E907" s="76">
        <v>44846</v>
      </c>
      <c r="F907" s="75" t="s">
        <v>314</v>
      </c>
      <c r="G907" s="75" t="s">
        <v>1423</v>
      </c>
      <c r="H907" s="74" t="s">
        <v>449</v>
      </c>
      <c r="I907" s="76">
        <v>44846</v>
      </c>
      <c r="J907" s="79">
        <v>2439.8000000000002</v>
      </c>
      <c r="K907" s="66"/>
      <c r="L907" s="72">
        <f>COUNTIFS($B$1:B907,B907)</f>
        <v>3</v>
      </c>
      <c r="M907" s="73"/>
    </row>
    <row r="908" spans="1:13" x14ac:dyDescent="0.35">
      <c r="A908" s="75" t="s">
        <v>39</v>
      </c>
      <c r="B908" s="75" t="s">
        <v>1419</v>
      </c>
      <c r="C908" s="75" t="s">
        <v>1420</v>
      </c>
      <c r="D908" s="76">
        <v>44691</v>
      </c>
      <c r="E908" s="76">
        <v>44846</v>
      </c>
      <c r="F908" s="75" t="s">
        <v>314</v>
      </c>
      <c r="G908" s="75" t="s">
        <v>1424</v>
      </c>
      <c r="H908" s="74" t="s">
        <v>449</v>
      </c>
      <c r="I908" s="76">
        <v>44846</v>
      </c>
      <c r="J908" s="79">
        <v>2439.8000000000002</v>
      </c>
      <c r="K908" s="66"/>
      <c r="L908" s="72">
        <f>COUNTIFS($B$1:B908,B908)</f>
        <v>4</v>
      </c>
      <c r="M908" s="73"/>
    </row>
    <row r="909" spans="1:13" x14ac:dyDescent="0.35">
      <c r="A909" s="75" t="s">
        <v>39</v>
      </c>
      <c r="B909" s="75" t="s">
        <v>1419</v>
      </c>
      <c r="C909" s="75" t="s">
        <v>1420</v>
      </c>
      <c r="D909" s="76">
        <v>44691</v>
      </c>
      <c r="E909" s="76">
        <v>44846</v>
      </c>
      <c r="F909" s="75" t="s">
        <v>303</v>
      </c>
      <c r="G909" s="75" t="s">
        <v>1425</v>
      </c>
      <c r="H909" s="74" t="s">
        <v>449</v>
      </c>
      <c r="I909" s="76">
        <v>44846</v>
      </c>
      <c r="J909" s="79">
        <v>183101</v>
      </c>
      <c r="K909" s="66"/>
      <c r="L909" s="72">
        <f>COUNTIFS($B$1:B909,B909)</f>
        <v>5</v>
      </c>
      <c r="M909" s="73"/>
    </row>
    <row r="910" spans="1:13" x14ac:dyDescent="0.35">
      <c r="A910" s="75" t="s">
        <v>39</v>
      </c>
      <c r="B910" s="75" t="s">
        <v>1419</v>
      </c>
      <c r="C910" s="75" t="s">
        <v>1420</v>
      </c>
      <c r="D910" s="76">
        <v>44691</v>
      </c>
      <c r="E910" s="76">
        <v>44846</v>
      </c>
      <c r="F910" s="75" t="s">
        <v>303</v>
      </c>
      <c r="G910" s="75" t="s">
        <v>1426</v>
      </c>
      <c r="H910" s="74" t="s">
        <v>449</v>
      </c>
      <c r="I910" s="76">
        <v>44846</v>
      </c>
      <c r="J910" s="79">
        <v>183101</v>
      </c>
      <c r="K910" s="66"/>
      <c r="L910" s="72">
        <f>COUNTIFS($B$1:B910,B910)</f>
        <v>6</v>
      </c>
      <c r="M910" s="73"/>
    </row>
    <row r="911" spans="1:13" x14ac:dyDescent="0.35">
      <c r="A911" s="75" t="s">
        <v>39</v>
      </c>
      <c r="B911" s="75" t="s">
        <v>1419</v>
      </c>
      <c r="C911" s="75" t="s">
        <v>1420</v>
      </c>
      <c r="D911" s="76">
        <v>44691</v>
      </c>
      <c r="E911" s="76">
        <v>44846</v>
      </c>
      <c r="F911" s="75" t="s">
        <v>418</v>
      </c>
      <c r="G911" s="75" t="s">
        <v>1427</v>
      </c>
      <c r="H911" s="74" t="s">
        <v>449</v>
      </c>
      <c r="I911" s="76">
        <v>44846</v>
      </c>
      <c r="J911" s="79">
        <v>53455.53</v>
      </c>
      <c r="K911" s="66"/>
      <c r="L911" s="72">
        <f>COUNTIFS($B$1:B911,B911)</f>
        <v>7</v>
      </c>
      <c r="M911" s="73"/>
    </row>
    <row r="912" spans="1:13" x14ac:dyDescent="0.35">
      <c r="A912" s="75" t="s">
        <v>39</v>
      </c>
      <c r="B912" s="75" t="s">
        <v>1419</v>
      </c>
      <c r="C912" s="75" t="s">
        <v>1420</v>
      </c>
      <c r="D912" s="76">
        <v>44691</v>
      </c>
      <c r="E912" s="76">
        <v>44846</v>
      </c>
      <c r="F912" s="75" t="s">
        <v>418</v>
      </c>
      <c r="G912" s="75" t="s">
        <v>1428</v>
      </c>
      <c r="H912" s="74" t="s">
        <v>449</v>
      </c>
      <c r="I912" s="76">
        <v>44846</v>
      </c>
      <c r="J912" s="79">
        <v>53455.53</v>
      </c>
      <c r="K912" s="66"/>
      <c r="L912" s="72">
        <f>COUNTIFS($B$1:B912,B912)</f>
        <v>8</v>
      </c>
      <c r="M912" s="73"/>
    </row>
    <row r="913" spans="1:13" x14ac:dyDescent="0.35">
      <c r="A913" s="75" t="s">
        <v>39</v>
      </c>
      <c r="B913" s="75" t="s">
        <v>1419</v>
      </c>
      <c r="C913" s="75" t="s">
        <v>1420</v>
      </c>
      <c r="D913" s="76">
        <v>44691</v>
      </c>
      <c r="E913" s="76">
        <v>44846</v>
      </c>
      <c r="F913" s="75" t="s">
        <v>310</v>
      </c>
      <c r="G913" s="75" t="s">
        <v>1429</v>
      </c>
      <c r="H913" s="74" t="s">
        <v>449</v>
      </c>
      <c r="I913" s="76">
        <v>44846</v>
      </c>
      <c r="J913" s="79">
        <v>6462.72</v>
      </c>
      <c r="K913" s="66"/>
      <c r="L913" s="72">
        <f>COUNTIFS($B$1:B913,B913)</f>
        <v>9</v>
      </c>
      <c r="M913" s="73"/>
    </row>
    <row r="914" spans="1:13" x14ac:dyDescent="0.35">
      <c r="A914" s="75" t="s">
        <v>39</v>
      </c>
      <c r="B914" s="75" t="s">
        <v>1419</v>
      </c>
      <c r="C914" s="75" t="s">
        <v>1420</v>
      </c>
      <c r="D914" s="76">
        <v>44691</v>
      </c>
      <c r="E914" s="76">
        <v>44846</v>
      </c>
      <c r="F914" s="75" t="s">
        <v>310</v>
      </c>
      <c r="G914" s="75" t="s">
        <v>1430</v>
      </c>
      <c r="H914" s="74" t="s">
        <v>449</v>
      </c>
      <c r="I914" s="76">
        <v>44846</v>
      </c>
      <c r="J914" s="79">
        <v>6462.72</v>
      </c>
      <c r="K914" s="66"/>
      <c r="L914" s="72">
        <f>COUNTIFS($B$1:B914,B914)</f>
        <v>10</v>
      </c>
      <c r="M914" s="73"/>
    </row>
    <row r="915" spans="1:13" x14ac:dyDescent="0.35">
      <c r="A915" s="75" t="s">
        <v>39</v>
      </c>
      <c r="B915" s="75" t="s">
        <v>1419</v>
      </c>
      <c r="C915" s="75" t="s">
        <v>1420</v>
      </c>
      <c r="D915" s="76">
        <v>44691</v>
      </c>
      <c r="E915" s="76">
        <v>44846</v>
      </c>
      <c r="F915" s="75" t="s">
        <v>571</v>
      </c>
      <c r="G915" s="75" t="s">
        <v>1431</v>
      </c>
      <c r="H915" s="74" t="s">
        <v>449</v>
      </c>
      <c r="I915" s="76">
        <v>44846</v>
      </c>
      <c r="J915" s="79">
        <v>2396.6799999999998</v>
      </c>
      <c r="K915" s="66"/>
      <c r="L915" s="72">
        <f>COUNTIFS($B$1:B915,B915)</f>
        <v>11</v>
      </c>
      <c r="M915" s="73"/>
    </row>
    <row r="916" spans="1:13" x14ac:dyDescent="0.35">
      <c r="A916" s="75" t="s">
        <v>39</v>
      </c>
      <c r="B916" s="75" t="s">
        <v>1419</v>
      </c>
      <c r="C916" s="75" t="s">
        <v>1420</v>
      </c>
      <c r="D916" s="76">
        <v>44691</v>
      </c>
      <c r="E916" s="76">
        <v>44846</v>
      </c>
      <c r="F916" s="75" t="s">
        <v>571</v>
      </c>
      <c r="G916" s="75" t="s">
        <v>1432</v>
      </c>
      <c r="H916" s="74" t="s">
        <v>449</v>
      </c>
      <c r="I916" s="76">
        <v>44846</v>
      </c>
      <c r="J916" s="79">
        <v>2396.6799999999998</v>
      </c>
      <c r="K916" s="66"/>
      <c r="L916" s="72">
        <f>COUNTIFS($B$1:B916,B916)</f>
        <v>12</v>
      </c>
      <c r="M916" s="73"/>
    </row>
    <row r="917" spans="1:13" x14ac:dyDescent="0.35">
      <c r="A917" s="75" t="s">
        <v>39</v>
      </c>
      <c r="B917" s="75" t="s">
        <v>1419</v>
      </c>
      <c r="C917" s="75" t="s">
        <v>1420</v>
      </c>
      <c r="D917" s="76">
        <v>44691</v>
      </c>
      <c r="E917" s="76">
        <v>44846</v>
      </c>
      <c r="F917" s="75" t="s">
        <v>314</v>
      </c>
      <c r="G917" s="75" t="s">
        <v>1433</v>
      </c>
      <c r="H917" s="74" t="s">
        <v>449</v>
      </c>
      <c r="I917" s="76">
        <v>44846</v>
      </c>
      <c r="J917" s="79">
        <v>2882</v>
      </c>
      <c r="K917" s="66"/>
      <c r="L917" s="72">
        <f>COUNTIFS($B$1:B917,B917)</f>
        <v>13</v>
      </c>
      <c r="M917" s="73"/>
    </row>
    <row r="918" spans="1:13" x14ac:dyDescent="0.35">
      <c r="A918" s="75" t="s">
        <v>39</v>
      </c>
      <c r="B918" s="75" t="s">
        <v>1419</v>
      </c>
      <c r="C918" s="75" t="s">
        <v>1420</v>
      </c>
      <c r="D918" s="76">
        <v>44691</v>
      </c>
      <c r="E918" s="76">
        <v>44846</v>
      </c>
      <c r="F918" s="75" t="s">
        <v>314</v>
      </c>
      <c r="G918" s="75" t="s">
        <v>1434</v>
      </c>
      <c r="H918" s="74" t="s">
        <v>449</v>
      </c>
      <c r="I918" s="76">
        <v>44846</v>
      </c>
      <c r="J918" s="79">
        <v>2882</v>
      </c>
      <c r="K918" s="66"/>
      <c r="L918" s="72">
        <f>COUNTIFS($B$1:B918,B918)</f>
        <v>14</v>
      </c>
      <c r="M918" s="73"/>
    </row>
    <row r="919" spans="1:13" x14ac:dyDescent="0.35">
      <c r="A919" s="75" t="s">
        <v>39</v>
      </c>
      <c r="B919" s="75" t="s">
        <v>1435</v>
      </c>
      <c r="C919" s="75" t="s">
        <v>1436</v>
      </c>
      <c r="D919" s="76">
        <v>44705</v>
      </c>
      <c r="E919" s="76">
        <v>44841</v>
      </c>
      <c r="F919" s="75" t="s">
        <v>463</v>
      </c>
      <c r="G919" s="75" t="s">
        <v>1437</v>
      </c>
      <c r="H919" s="74" t="s">
        <v>449</v>
      </c>
      <c r="I919" s="76">
        <v>44841</v>
      </c>
      <c r="J919" s="79">
        <v>0</v>
      </c>
      <c r="K919" s="66"/>
      <c r="L919" s="72">
        <f>COUNTIFS($B$1:B919,B919)</f>
        <v>1</v>
      </c>
      <c r="M919" s="73"/>
    </row>
    <row r="920" spans="1:13" x14ac:dyDescent="0.35">
      <c r="A920" s="75" t="s">
        <v>39</v>
      </c>
      <c r="B920" s="75" t="s">
        <v>1435</v>
      </c>
      <c r="C920" s="75" t="s">
        <v>1436</v>
      </c>
      <c r="D920" s="76">
        <v>44705</v>
      </c>
      <c r="E920" s="76">
        <v>44841</v>
      </c>
      <c r="F920" s="75" t="s">
        <v>314</v>
      </c>
      <c r="G920" s="75" t="s">
        <v>1438</v>
      </c>
      <c r="H920" s="74" t="s">
        <v>449</v>
      </c>
      <c r="I920" s="76">
        <v>44841</v>
      </c>
      <c r="J920" s="79">
        <v>164.2</v>
      </c>
      <c r="K920" s="66"/>
      <c r="L920" s="72">
        <f>COUNTIFS($B$1:B920,B920)</f>
        <v>2</v>
      </c>
      <c r="M920" s="73"/>
    </row>
    <row r="921" spans="1:13" x14ac:dyDescent="0.35">
      <c r="A921" s="75" t="s">
        <v>39</v>
      </c>
      <c r="B921" s="75" t="s">
        <v>1435</v>
      </c>
      <c r="C921" s="75" t="s">
        <v>1436</v>
      </c>
      <c r="D921" s="76">
        <v>44705</v>
      </c>
      <c r="E921" s="76">
        <v>44841</v>
      </c>
      <c r="F921" s="75" t="s">
        <v>314</v>
      </c>
      <c r="G921" s="75" t="s">
        <v>109</v>
      </c>
      <c r="H921" s="74" t="s">
        <v>449</v>
      </c>
      <c r="I921" s="76">
        <v>44841</v>
      </c>
      <c r="J921" s="79">
        <v>554.5</v>
      </c>
      <c r="K921" s="66"/>
      <c r="L921" s="72">
        <f>COUNTIFS($B$1:B921,B921)</f>
        <v>3</v>
      </c>
      <c r="M921" s="73"/>
    </row>
    <row r="922" spans="1:13" x14ac:dyDescent="0.35">
      <c r="A922" s="75" t="s">
        <v>39</v>
      </c>
      <c r="B922" s="75" t="s">
        <v>1435</v>
      </c>
      <c r="C922" s="75" t="s">
        <v>1436</v>
      </c>
      <c r="D922" s="76">
        <v>44705</v>
      </c>
      <c r="E922" s="76">
        <v>44841</v>
      </c>
      <c r="F922" s="75" t="s">
        <v>303</v>
      </c>
      <c r="G922" s="75" t="s">
        <v>1439</v>
      </c>
      <c r="H922" s="74" t="s">
        <v>449</v>
      </c>
      <c r="I922" s="76">
        <v>44841</v>
      </c>
      <c r="J922" s="79">
        <v>12940</v>
      </c>
      <c r="K922" s="66"/>
      <c r="L922" s="72">
        <f>COUNTIFS($B$1:B922,B922)</f>
        <v>4</v>
      </c>
      <c r="M922" s="73"/>
    </row>
    <row r="923" spans="1:13" x14ac:dyDescent="0.35">
      <c r="A923" s="75" t="s">
        <v>39</v>
      </c>
      <c r="B923" s="75" t="s">
        <v>1435</v>
      </c>
      <c r="C923" s="75" t="s">
        <v>1436</v>
      </c>
      <c r="D923" s="76">
        <v>44705</v>
      </c>
      <c r="E923" s="76">
        <v>44841</v>
      </c>
      <c r="F923" s="75" t="s">
        <v>418</v>
      </c>
      <c r="G923" s="75" t="s">
        <v>1440</v>
      </c>
      <c r="H923" s="74" t="s">
        <v>449</v>
      </c>
      <c r="I923" s="76">
        <v>44841</v>
      </c>
      <c r="J923" s="79">
        <v>3777.8</v>
      </c>
      <c r="K923" s="66"/>
      <c r="L923" s="72">
        <f>COUNTIFS($B$1:B923,B923)</f>
        <v>5</v>
      </c>
      <c r="M923" s="73"/>
    </row>
    <row r="924" spans="1:13" x14ac:dyDescent="0.35">
      <c r="A924" s="75" t="s">
        <v>39</v>
      </c>
      <c r="B924" s="75" t="s">
        <v>1435</v>
      </c>
      <c r="C924" s="75" t="s">
        <v>1436</v>
      </c>
      <c r="D924" s="76">
        <v>44705</v>
      </c>
      <c r="E924" s="76">
        <v>44841</v>
      </c>
      <c r="F924" s="75" t="s">
        <v>310</v>
      </c>
      <c r="G924" s="75" t="s">
        <v>206</v>
      </c>
      <c r="H924" s="74" t="s">
        <v>449</v>
      </c>
      <c r="I924" s="76">
        <v>44841</v>
      </c>
      <c r="J924" s="79">
        <v>1468.8</v>
      </c>
      <c r="K924" s="66"/>
      <c r="L924" s="72">
        <f>COUNTIFS($B$1:B924,B924)</f>
        <v>6</v>
      </c>
      <c r="M924" s="73"/>
    </row>
    <row r="925" spans="1:13" x14ac:dyDescent="0.35">
      <c r="A925" s="75" t="s">
        <v>39</v>
      </c>
      <c r="B925" s="75" t="s">
        <v>1435</v>
      </c>
      <c r="C925" s="75" t="s">
        <v>1436</v>
      </c>
      <c r="D925" s="76">
        <v>44705</v>
      </c>
      <c r="E925" s="76">
        <v>44841</v>
      </c>
      <c r="F925" s="75" t="s">
        <v>571</v>
      </c>
      <c r="G925" s="75" t="s">
        <v>1441</v>
      </c>
      <c r="H925" s="74" t="s">
        <v>449</v>
      </c>
      <c r="I925" s="76">
        <v>44841</v>
      </c>
      <c r="J925" s="79">
        <v>544.70000000000005</v>
      </c>
      <c r="K925" s="66"/>
      <c r="L925" s="72">
        <f>COUNTIFS($B$1:B925,B925)</f>
        <v>7</v>
      </c>
      <c r="M925" s="73"/>
    </row>
    <row r="926" spans="1:13" x14ac:dyDescent="0.35">
      <c r="A926" s="75" t="s">
        <v>39</v>
      </c>
      <c r="B926" s="75" t="s">
        <v>1435</v>
      </c>
      <c r="C926" s="75" t="s">
        <v>1436</v>
      </c>
      <c r="D926" s="76">
        <v>44705</v>
      </c>
      <c r="E926" s="76">
        <v>44841</v>
      </c>
      <c r="F926" s="75" t="s">
        <v>314</v>
      </c>
      <c r="G926" s="75" t="s">
        <v>1442</v>
      </c>
      <c r="H926" s="74" t="s">
        <v>449</v>
      </c>
      <c r="I926" s="76">
        <v>44841</v>
      </c>
      <c r="J926" s="79">
        <v>655</v>
      </c>
      <c r="K926" s="66"/>
      <c r="L926" s="72">
        <f>COUNTIFS($B$1:B926,B926)</f>
        <v>8</v>
      </c>
      <c r="M926" s="73"/>
    </row>
    <row r="927" spans="1:13" x14ac:dyDescent="0.35">
      <c r="A927" s="75" t="s">
        <v>39</v>
      </c>
      <c r="B927" s="75" t="s">
        <v>1443</v>
      </c>
      <c r="C927" s="75" t="s">
        <v>1444</v>
      </c>
      <c r="D927" s="76">
        <v>44760</v>
      </c>
      <c r="E927" s="76">
        <v>44993</v>
      </c>
      <c r="F927" s="75" t="s">
        <v>463</v>
      </c>
      <c r="G927" s="75" t="s">
        <v>21</v>
      </c>
      <c r="H927" s="74" t="s">
        <v>449</v>
      </c>
      <c r="I927" s="76">
        <v>44993</v>
      </c>
      <c r="J927" s="79">
        <v>0</v>
      </c>
      <c r="K927" s="66"/>
      <c r="L927" s="72">
        <f>COUNTIFS($B$1:B927,B927)</f>
        <v>1</v>
      </c>
      <c r="M927" s="73"/>
    </row>
    <row r="928" spans="1:13" x14ac:dyDescent="0.35">
      <c r="A928" s="75" t="s">
        <v>39</v>
      </c>
      <c r="B928" s="75" t="s">
        <v>1443</v>
      </c>
      <c r="C928" s="75" t="s">
        <v>1444</v>
      </c>
      <c r="D928" s="76">
        <v>44760</v>
      </c>
      <c r="E928" s="76">
        <v>44993</v>
      </c>
      <c r="F928" s="75" t="s">
        <v>314</v>
      </c>
      <c r="G928" s="75" t="s">
        <v>1445</v>
      </c>
      <c r="H928" s="74" t="s">
        <v>449</v>
      </c>
      <c r="I928" s="76">
        <v>44993</v>
      </c>
      <c r="J928" s="79">
        <v>640.38</v>
      </c>
      <c r="K928" s="66"/>
      <c r="L928" s="72">
        <f>COUNTIFS($B$1:B928,B928)</f>
        <v>2</v>
      </c>
      <c r="M928" s="73"/>
    </row>
    <row r="929" spans="1:13" x14ac:dyDescent="0.35">
      <c r="A929" s="75" t="s">
        <v>39</v>
      </c>
      <c r="B929" s="75" t="s">
        <v>1443</v>
      </c>
      <c r="C929" s="75" t="s">
        <v>1444</v>
      </c>
      <c r="D929" s="76">
        <v>44760</v>
      </c>
      <c r="E929" s="76">
        <v>44993</v>
      </c>
      <c r="F929" s="75" t="s">
        <v>314</v>
      </c>
      <c r="G929" s="75" t="s">
        <v>1446</v>
      </c>
      <c r="H929" s="74" t="s">
        <v>449</v>
      </c>
      <c r="I929" s="76">
        <v>44993</v>
      </c>
      <c r="J929" s="79">
        <v>2162.5500000000002</v>
      </c>
      <c r="K929" s="66"/>
      <c r="L929" s="72">
        <f>COUNTIFS($B$1:B929,B929)</f>
        <v>3</v>
      </c>
      <c r="M929" s="73"/>
    </row>
    <row r="930" spans="1:13" x14ac:dyDescent="0.35">
      <c r="A930" s="75" t="s">
        <v>39</v>
      </c>
      <c r="B930" s="75" t="s">
        <v>1443</v>
      </c>
      <c r="C930" s="75" t="s">
        <v>1444</v>
      </c>
      <c r="D930" s="76">
        <v>44760</v>
      </c>
      <c r="E930" s="76">
        <v>44993</v>
      </c>
      <c r="F930" s="75" t="s">
        <v>310</v>
      </c>
      <c r="G930" s="75" t="s">
        <v>1447</v>
      </c>
      <c r="H930" s="74" t="s">
        <v>449</v>
      </c>
      <c r="I930" s="76">
        <v>44993</v>
      </c>
      <c r="J930" s="79">
        <v>5728.32</v>
      </c>
      <c r="K930" s="66"/>
      <c r="L930" s="72">
        <f>COUNTIFS($B$1:B930,B930)</f>
        <v>4</v>
      </c>
      <c r="M930" s="73"/>
    </row>
    <row r="931" spans="1:13" x14ac:dyDescent="0.35">
      <c r="A931" s="75" t="s">
        <v>39</v>
      </c>
      <c r="B931" s="75" t="s">
        <v>1443</v>
      </c>
      <c r="C931" s="75" t="s">
        <v>1444</v>
      </c>
      <c r="D931" s="76">
        <v>44760</v>
      </c>
      <c r="E931" s="76">
        <v>44993</v>
      </c>
      <c r="F931" s="75" t="s">
        <v>571</v>
      </c>
      <c r="G931" s="75" t="s">
        <v>1448</v>
      </c>
      <c r="H931" s="74" t="s">
        <v>449</v>
      </c>
      <c r="I931" s="76">
        <v>44993</v>
      </c>
      <c r="J931" s="79">
        <v>2124.33</v>
      </c>
      <c r="K931" s="66"/>
      <c r="L931" s="72">
        <f>COUNTIFS($B$1:B931,B931)</f>
        <v>5</v>
      </c>
      <c r="M931" s="73"/>
    </row>
    <row r="932" spans="1:13" x14ac:dyDescent="0.35">
      <c r="A932" s="75" t="s">
        <v>39</v>
      </c>
      <c r="B932" s="75" t="s">
        <v>1443</v>
      </c>
      <c r="C932" s="75" t="s">
        <v>1444</v>
      </c>
      <c r="D932" s="76">
        <v>44760</v>
      </c>
      <c r="E932" s="76">
        <v>44993</v>
      </c>
      <c r="F932" s="75" t="s">
        <v>314</v>
      </c>
      <c r="G932" s="75" t="s">
        <v>1449</v>
      </c>
      <c r="H932" s="74" t="s">
        <v>449</v>
      </c>
      <c r="I932" s="76">
        <v>44993</v>
      </c>
      <c r="J932" s="79">
        <v>2554.5</v>
      </c>
      <c r="K932" s="66"/>
      <c r="L932" s="72">
        <f>COUNTIFS($B$1:B932,B932)</f>
        <v>6</v>
      </c>
      <c r="M932" s="73"/>
    </row>
    <row r="933" spans="1:13" x14ac:dyDescent="0.35">
      <c r="A933" s="75" t="s">
        <v>39</v>
      </c>
      <c r="B933" s="75" t="s">
        <v>1450</v>
      </c>
      <c r="C933" s="75" t="s">
        <v>1451</v>
      </c>
      <c r="D933" s="76">
        <v>44803</v>
      </c>
      <c r="E933" s="76">
        <v>45012</v>
      </c>
      <c r="F933" s="75" t="s">
        <v>463</v>
      </c>
      <c r="G933" s="75" t="s">
        <v>21</v>
      </c>
      <c r="H933" s="74" t="s">
        <v>449</v>
      </c>
      <c r="I933" s="76">
        <v>45012</v>
      </c>
      <c r="J933" s="79">
        <v>0</v>
      </c>
      <c r="K933" s="66"/>
      <c r="L933" s="72">
        <f>COUNTIFS($B$1:B933,B933)</f>
        <v>1</v>
      </c>
      <c r="M933" s="73"/>
    </row>
    <row r="934" spans="1:13" x14ac:dyDescent="0.35">
      <c r="A934" s="75" t="s">
        <v>39</v>
      </c>
      <c r="B934" s="75" t="s">
        <v>1450</v>
      </c>
      <c r="C934" s="75" t="s">
        <v>1451</v>
      </c>
      <c r="D934" s="76">
        <v>44803</v>
      </c>
      <c r="E934" s="76">
        <v>45012</v>
      </c>
      <c r="F934" s="75" t="s">
        <v>314</v>
      </c>
      <c r="G934" s="75" t="s">
        <v>1452</v>
      </c>
      <c r="H934" s="74" t="s">
        <v>449</v>
      </c>
      <c r="I934" s="76">
        <v>45012</v>
      </c>
      <c r="J934" s="79">
        <v>164.2</v>
      </c>
      <c r="K934" s="66"/>
      <c r="L934" s="72">
        <f>COUNTIFS($B$1:B934,B934)</f>
        <v>2</v>
      </c>
      <c r="M934" s="73"/>
    </row>
    <row r="935" spans="1:13" x14ac:dyDescent="0.35">
      <c r="A935" s="75" t="s">
        <v>39</v>
      </c>
      <c r="B935" s="75" t="s">
        <v>1450</v>
      </c>
      <c r="C935" s="75" t="s">
        <v>1451</v>
      </c>
      <c r="D935" s="76">
        <v>44803</v>
      </c>
      <c r="E935" s="76">
        <v>45012</v>
      </c>
      <c r="F935" s="75" t="s">
        <v>314</v>
      </c>
      <c r="G935" s="75" t="s">
        <v>1453</v>
      </c>
      <c r="H935" s="74" t="s">
        <v>449</v>
      </c>
      <c r="I935" s="76">
        <v>45012</v>
      </c>
      <c r="J935" s="79">
        <v>554.5</v>
      </c>
      <c r="K935" s="66"/>
      <c r="L935" s="72">
        <f>COUNTIFS($B$1:B935,B935)</f>
        <v>3</v>
      </c>
      <c r="M935" s="73"/>
    </row>
    <row r="936" spans="1:13" x14ac:dyDescent="0.35">
      <c r="A936" s="75" t="s">
        <v>39</v>
      </c>
      <c r="B936" s="75" t="s">
        <v>1450</v>
      </c>
      <c r="C936" s="75" t="s">
        <v>1451</v>
      </c>
      <c r="D936" s="76">
        <v>44803</v>
      </c>
      <c r="E936" s="76">
        <v>45012</v>
      </c>
      <c r="F936" s="75" t="s">
        <v>303</v>
      </c>
      <c r="G936" s="75" t="s">
        <v>1454</v>
      </c>
      <c r="H936" s="74" t="s">
        <v>449</v>
      </c>
      <c r="I936" s="76">
        <v>45012</v>
      </c>
      <c r="J936" s="79">
        <v>12940</v>
      </c>
      <c r="K936" s="66"/>
      <c r="L936" s="72">
        <f>COUNTIFS($B$1:B936,B936)</f>
        <v>4</v>
      </c>
      <c r="M936" s="73"/>
    </row>
    <row r="937" spans="1:13" x14ac:dyDescent="0.35">
      <c r="A937" s="75" t="s">
        <v>39</v>
      </c>
      <c r="B937" s="75" t="s">
        <v>1450</v>
      </c>
      <c r="C937" s="75" t="s">
        <v>1451</v>
      </c>
      <c r="D937" s="76">
        <v>44803</v>
      </c>
      <c r="E937" s="76">
        <v>45012</v>
      </c>
      <c r="F937" s="75" t="s">
        <v>418</v>
      </c>
      <c r="G937" s="75" t="s">
        <v>1455</v>
      </c>
      <c r="H937" s="74" t="s">
        <v>449</v>
      </c>
      <c r="I937" s="76">
        <v>45012</v>
      </c>
      <c r="J937" s="79">
        <v>3777.8</v>
      </c>
      <c r="K937" s="66"/>
      <c r="L937" s="72">
        <f>COUNTIFS($B$1:B937,B937)</f>
        <v>5</v>
      </c>
      <c r="M937" s="73"/>
    </row>
    <row r="938" spans="1:13" x14ac:dyDescent="0.35">
      <c r="A938" s="75" t="s">
        <v>39</v>
      </c>
      <c r="B938" s="75" t="s">
        <v>1450</v>
      </c>
      <c r="C938" s="75" t="s">
        <v>1451</v>
      </c>
      <c r="D938" s="76">
        <v>44803</v>
      </c>
      <c r="E938" s="76">
        <v>45012</v>
      </c>
      <c r="F938" s="75" t="s">
        <v>310</v>
      </c>
      <c r="G938" s="75" t="s">
        <v>1456</v>
      </c>
      <c r="H938" s="74" t="s">
        <v>449</v>
      </c>
      <c r="I938" s="76">
        <v>45012</v>
      </c>
      <c r="J938" s="79">
        <v>1468.8</v>
      </c>
      <c r="K938" s="66"/>
      <c r="L938" s="72">
        <f>COUNTIFS($B$1:B938,B938)</f>
        <v>6</v>
      </c>
      <c r="M938" s="73"/>
    </row>
    <row r="939" spans="1:13" x14ac:dyDescent="0.35">
      <c r="A939" s="75" t="s">
        <v>39</v>
      </c>
      <c r="B939" s="75" t="s">
        <v>1450</v>
      </c>
      <c r="C939" s="75" t="s">
        <v>1451</v>
      </c>
      <c r="D939" s="76">
        <v>44803</v>
      </c>
      <c r="E939" s="76">
        <v>45012</v>
      </c>
      <c r="F939" s="75" t="s">
        <v>571</v>
      </c>
      <c r="G939" s="75" t="s">
        <v>1457</v>
      </c>
      <c r="H939" s="74" t="s">
        <v>449</v>
      </c>
      <c r="I939" s="76">
        <v>45012</v>
      </c>
      <c r="J939" s="79">
        <v>544.70000000000005</v>
      </c>
      <c r="K939" s="66"/>
      <c r="L939" s="72">
        <f>COUNTIFS($B$1:B939,B939)</f>
        <v>7</v>
      </c>
      <c r="M939" s="73"/>
    </row>
    <row r="940" spans="1:13" x14ac:dyDescent="0.35">
      <c r="A940" s="75" t="s">
        <v>39</v>
      </c>
      <c r="B940" s="75" t="s">
        <v>1450</v>
      </c>
      <c r="C940" s="75" t="s">
        <v>1451</v>
      </c>
      <c r="D940" s="76">
        <v>44803</v>
      </c>
      <c r="E940" s="76">
        <v>45012</v>
      </c>
      <c r="F940" s="75" t="s">
        <v>314</v>
      </c>
      <c r="G940" s="75" t="s">
        <v>1458</v>
      </c>
      <c r="H940" s="74" t="s">
        <v>449</v>
      </c>
      <c r="I940" s="76">
        <v>45012</v>
      </c>
      <c r="J940" s="79">
        <v>655</v>
      </c>
      <c r="K940" s="66"/>
      <c r="L940" s="72">
        <f>COUNTIFS($B$1:B940,B940)</f>
        <v>8</v>
      </c>
      <c r="M940" s="73"/>
    </row>
    <row r="941" spans="1:13" x14ac:dyDescent="0.35">
      <c r="A941" s="74" t="s">
        <v>40</v>
      </c>
      <c r="B941" s="74" t="s">
        <v>165</v>
      </c>
      <c r="C941" s="75" t="s">
        <v>282</v>
      </c>
      <c r="D941" s="76">
        <v>37226</v>
      </c>
      <c r="E941" s="76">
        <v>41976</v>
      </c>
      <c r="F941" s="75" t="s">
        <v>314</v>
      </c>
      <c r="G941" s="74" t="s">
        <v>229</v>
      </c>
      <c r="H941" s="74" t="s">
        <v>305</v>
      </c>
      <c r="I941" s="77">
        <v>44839</v>
      </c>
      <c r="J941" s="78">
        <v>2500</v>
      </c>
      <c r="K941" s="66"/>
      <c r="L941" s="72">
        <f>COUNTIFS($B$1:B941,B941)</f>
        <v>1</v>
      </c>
      <c r="M941" s="73"/>
    </row>
    <row r="942" spans="1:13" x14ac:dyDescent="0.35">
      <c r="A942" s="74" t="s">
        <v>40</v>
      </c>
      <c r="B942" s="74" t="s">
        <v>189</v>
      </c>
      <c r="C942" s="75" t="s">
        <v>283</v>
      </c>
      <c r="D942" s="76">
        <v>37949</v>
      </c>
      <c r="E942" s="76">
        <v>38586</v>
      </c>
      <c r="F942" s="75" t="s">
        <v>314</v>
      </c>
      <c r="G942" s="74" t="s">
        <v>1459</v>
      </c>
      <c r="H942" s="74" t="s">
        <v>305</v>
      </c>
      <c r="I942" s="77">
        <v>45016</v>
      </c>
      <c r="J942" s="78">
        <v>34679.949999999997</v>
      </c>
      <c r="K942" s="66"/>
      <c r="L942" s="72">
        <f>COUNTIFS($B$1:B942,B942)</f>
        <v>1</v>
      </c>
      <c r="M942" s="73"/>
    </row>
    <row r="943" spans="1:13" x14ac:dyDescent="0.35">
      <c r="A943" s="74" t="s">
        <v>40</v>
      </c>
      <c r="B943" s="74" t="s">
        <v>1460</v>
      </c>
      <c r="C943" s="75" t="s">
        <v>1461</v>
      </c>
      <c r="D943" s="76">
        <v>41919</v>
      </c>
      <c r="E943" s="76">
        <v>42545</v>
      </c>
      <c r="F943" s="75" t="s">
        <v>314</v>
      </c>
      <c r="G943" s="74" t="s">
        <v>1462</v>
      </c>
      <c r="H943" s="74" t="s">
        <v>305</v>
      </c>
      <c r="I943" s="77">
        <v>45016</v>
      </c>
      <c r="J943" s="78">
        <v>1469.6</v>
      </c>
      <c r="K943" s="66"/>
      <c r="L943" s="72">
        <f>COUNTIFS($B$1:B943,B943)</f>
        <v>1</v>
      </c>
      <c r="M943" s="73"/>
    </row>
    <row r="944" spans="1:13" x14ac:dyDescent="0.35">
      <c r="A944" s="74" t="s">
        <v>40</v>
      </c>
      <c r="B944" s="74" t="s">
        <v>1463</v>
      </c>
      <c r="C944" s="75" t="s">
        <v>1464</v>
      </c>
      <c r="D944" s="76">
        <v>42885</v>
      </c>
      <c r="E944" s="76">
        <v>43132</v>
      </c>
      <c r="F944" s="75" t="s">
        <v>303</v>
      </c>
      <c r="G944" s="74" t="s">
        <v>1465</v>
      </c>
      <c r="H944" s="74" t="s">
        <v>305</v>
      </c>
      <c r="I944" s="77">
        <v>45016</v>
      </c>
      <c r="J944" s="78">
        <v>21310.58</v>
      </c>
      <c r="K944" s="66"/>
      <c r="L944" s="72">
        <f>COUNTIFS($B$1:B944,B944)</f>
        <v>1</v>
      </c>
      <c r="M944" s="73"/>
    </row>
    <row r="945" spans="1:13" x14ac:dyDescent="0.35">
      <c r="A945" s="74" t="s">
        <v>40</v>
      </c>
      <c r="B945" s="74" t="s">
        <v>1463</v>
      </c>
      <c r="C945" s="75" t="s">
        <v>1464</v>
      </c>
      <c r="D945" s="76">
        <v>42885</v>
      </c>
      <c r="E945" s="76">
        <v>43132</v>
      </c>
      <c r="F945" s="75" t="s">
        <v>303</v>
      </c>
      <c r="G945" s="74" t="s">
        <v>1466</v>
      </c>
      <c r="H945" s="74" t="s">
        <v>305</v>
      </c>
      <c r="I945" s="77">
        <v>45016</v>
      </c>
      <c r="J945" s="78">
        <v>21205</v>
      </c>
      <c r="K945" s="66"/>
      <c r="L945" s="72">
        <f>COUNTIFS($B$1:B945,B945)</f>
        <v>2</v>
      </c>
      <c r="M945" s="73"/>
    </row>
    <row r="946" spans="1:13" x14ac:dyDescent="0.35">
      <c r="A946" s="74" t="s">
        <v>40</v>
      </c>
      <c r="B946" s="74" t="s">
        <v>1467</v>
      </c>
      <c r="C946" s="75" t="s">
        <v>1468</v>
      </c>
      <c r="D946" s="76">
        <v>43103</v>
      </c>
      <c r="E946" s="76">
        <v>43480</v>
      </c>
      <c r="F946" s="75" t="s">
        <v>303</v>
      </c>
      <c r="G946" s="74" t="s">
        <v>1469</v>
      </c>
      <c r="H946" s="74" t="s">
        <v>305</v>
      </c>
      <c r="I946" s="77">
        <v>45016</v>
      </c>
      <c r="J946" s="78">
        <v>16620</v>
      </c>
      <c r="K946" s="66"/>
      <c r="L946" s="72">
        <f>COUNTIFS($B$1:B946,B946)</f>
        <v>1</v>
      </c>
      <c r="M946" s="73"/>
    </row>
    <row r="947" spans="1:13" x14ac:dyDescent="0.35">
      <c r="A947" s="74" t="s">
        <v>40</v>
      </c>
      <c r="B947" s="74" t="s">
        <v>166</v>
      </c>
      <c r="C947" s="75" t="s">
        <v>284</v>
      </c>
      <c r="D947" s="76">
        <v>43256</v>
      </c>
      <c r="E947" s="76">
        <v>43718</v>
      </c>
      <c r="F947" s="75" t="s">
        <v>408</v>
      </c>
      <c r="G947" s="74" t="s">
        <v>1470</v>
      </c>
      <c r="H947" s="74" t="s">
        <v>343</v>
      </c>
      <c r="I947" s="77">
        <v>45012</v>
      </c>
      <c r="J947" s="78">
        <v>80414.259999999995</v>
      </c>
      <c r="K947" s="66"/>
      <c r="L947" s="72">
        <f>COUNTIFS($B$1:B947,B947)</f>
        <v>1</v>
      </c>
      <c r="M947" s="73"/>
    </row>
    <row r="948" spans="1:13" x14ac:dyDescent="0.35">
      <c r="A948" s="74" t="s">
        <v>40</v>
      </c>
      <c r="B948" s="74" t="s">
        <v>166</v>
      </c>
      <c r="C948" s="75" t="s">
        <v>284</v>
      </c>
      <c r="D948" s="76">
        <v>43256</v>
      </c>
      <c r="E948" s="76">
        <v>43718</v>
      </c>
      <c r="F948" s="75" t="s">
        <v>314</v>
      </c>
      <c r="G948" s="74" t="s">
        <v>1471</v>
      </c>
      <c r="H948" s="74" t="s">
        <v>343</v>
      </c>
      <c r="I948" s="77">
        <v>45012</v>
      </c>
      <c r="J948" s="78">
        <v>2619.09</v>
      </c>
      <c r="K948" s="66"/>
      <c r="L948" s="72">
        <f>COUNTIFS($B$1:B948,B948)</f>
        <v>2</v>
      </c>
      <c r="M948" s="73"/>
    </row>
    <row r="949" spans="1:13" x14ac:dyDescent="0.35">
      <c r="A949" s="74" t="s">
        <v>40</v>
      </c>
      <c r="B949" s="74" t="s">
        <v>166</v>
      </c>
      <c r="C949" s="75" t="s">
        <v>284</v>
      </c>
      <c r="D949" s="76">
        <v>43256</v>
      </c>
      <c r="E949" s="76">
        <v>43718</v>
      </c>
      <c r="F949" s="75" t="s">
        <v>314</v>
      </c>
      <c r="G949" s="74" t="s">
        <v>1472</v>
      </c>
      <c r="H949" s="74" t="s">
        <v>343</v>
      </c>
      <c r="I949" s="77">
        <v>45012</v>
      </c>
      <c r="J949" s="78">
        <v>18254.04</v>
      </c>
      <c r="K949" s="66"/>
      <c r="L949" s="72">
        <f>COUNTIFS($B$1:B949,B949)</f>
        <v>3</v>
      </c>
      <c r="M949" s="73"/>
    </row>
    <row r="950" spans="1:13" x14ac:dyDescent="0.35">
      <c r="A950" s="74" t="s">
        <v>40</v>
      </c>
      <c r="B950" s="74" t="s">
        <v>166</v>
      </c>
      <c r="C950" s="75" t="s">
        <v>284</v>
      </c>
      <c r="D950" s="76">
        <v>43256</v>
      </c>
      <c r="E950" s="76">
        <v>43718</v>
      </c>
      <c r="F950" s="75" t="s">
        <v>303</v>
      </c>
      <c r="G950" s="74" t="s">
        <v>1473</v>
      </c>
      <c r="H950" s="74" t="s">
        <v>343</v>
      </c>
      <c r="I950" s="77">
        <v>45012</v>
      </c>
      <c r="J950" s="78">
        <v>223666.66</v>
      </c>
      <c r="K950" s="66"/>
      <c r="L950" s="72">
        <f>COUNTIFS($B$1:B950,B950)</f>
        <v>4</v>
      </c>
      <c r="M950" s="73"/>
    </row>
    <row r="951" spans="1:13" x14ac:dyDescent="0.35">
      <c r="A951" s="74" t="s">
        <v>40</v>
      </c>
      <c r="B951" s="74" t="s">
        <v>166</v>
      </c>
      <c r="C951" s="75" t="s">
        <v>284</v>
      </c>
      <c r="D951" s="76">
        <v>43256</v>
      </c>
      <c r="E951" s="76">
        <v>43718</v>
      </c>
      <c r="F951" s="75" t="s">
        <v>303</v>
      </c>
      <c r="G951" s="74" t="s">
        <v>1474</v>
      </c>
      <c r="H951" s="74" t="s">
        <v>343</v>
      </c>
      <c r="I951" s="77">
        <v>45012</v>
      </c>
      <c r="J951" s="78">
        <v>202952.21</v>
      </c>
      <c r="K951" s="66"/>
      <c r="L951" s="72">
        <f>COUNTIFS($B$1:B951,B951)</f>
        <v>5</v>
      </c>
      <c r="M951" s="73"/>
    </row>
    <row r="952" spans="1:13" x14ac:dyDescent="0.35">
      <c r="A952" s="74" t="s">
        <v>40</v>
      </c>
      <c r="B952" s="74" t="s">
        <v>166</v>
      </c>
      <c r="C952" s="75" t="s">
        <v>284</v>
      </c>
      <c r="D952" s="76">
        <v>43256</v>
      </c>
      <c r="E952" s="76">
        <v>43718</v>
      </c>
      <c r="F952" s="75" t="s">
        <v>310</v>
      </c>
      <c r="G952" s="74" t="s">
        <v>1475</v>
      </c>
      <c r="H952" s="74" t="s">
        <v>343</v>
      </c>
      <c r="I952" s="77">
        <v>45012</v>
      </c>
      <c r="J952" s="78">
        <v>4495.16</v>
      </c>
      <c r="K952" s="66"/>
      <c r="L952" s="72">
        <f>COUNTIFS($B$1:B952,B952)</f>
        <v>6</v>
      </c>
      <c r="M952" s="73"/>
    </row>
    <row r="953" spans="1:13" x14ac:dyDescent="0.35">
      <c r="A953" s="74" t="s">
        <v>40</v>
      </c>
      <c r="B953" s="74" t="s">
        <v>166</v>
      </c>
      <c r="C953" s="75" t="s">
        <v>284</v>
      </c>
      <c r="D953" s="76">
        <v>43256</v>
      </c>
      <c r="E953" s="76">
        <v>43718</v>
      </c>
      <c r="F953" s="75" t="s">
        <v>314</v>
      </c>
      <c r="G953" s="74" t="s">
        <v>1476</v>
      </c>
      <c r="H953" s="74" t="s">
        <v>343</v>
      </c>
      <c r="I953" s="77">
        <v>45012</v>
      </c>
      <c r="J953" s="78">
        <v>1083.18</v>
      </c>
      <c r="K953" s="66"/>
      <c r="L953" s="72">
        <f>COUNTIFS($B$1:B953,B953)</f>
        <v>7</v>
      </c>
      <c r="M953" s="73"/>
    </row>
    <row r="954" spans="1:13" x14ac:dyDescent="0.35">
      <c r="A954" s="74" t="s">
        <v>40</v>
      </c>
      <c r="B954" s="74" t="s">
        <v>166</v>
      </c>
      <c r="C954" s="75" t="s">
        <v>284</v>
      </c>
      <c r="D954" s="76">
        <v>43256</v>
      </c>
      <c r="E954" s="76">
        <v>43718</v>
      </c>
      <c r="F954" s="75" t="s">
        <v>314</v>
      </c>
      <c r="G954" s="74" t="s">
        <v>1477</v>
      </c>
      <c r="H954" s="74" t="s">
        <v>305</v>
      </c>
      <c r="I954" s="77">
        <v>45016</v>
      </c>
      <c r="J954" s="78">
        <v>2411.38</v>
      </c>
      <c r="K954" s="66"/>
      <c r="L954" s="72">
        <f>COUNTIFS($B$1:B954,B954)</f>
        <v>8</v>
      </c>
      <c r="M954" s="73"/>
    </row>
    <row r="955" spans="1:13" x14ac:dyDescent="0.35">
      <c r="A955" s="74" t="s">
        <v>40</v>
      </c>
      <c r="B955" s="74" t="s">
        <v>1478</v>
      </c>
      <c r="C955" s="75" t="s">
        <v>1479</v>
      </c>
      <c r="D955" s="76">
        <v>43473</v>
      </c>
      <c r="E955" s="76">
        <v>43948</v>
      </c>
      <c r="F955" s="75" t="s">
        <v>400</v>
      </c>
      <c r="G955" s="74" t="s">
        <v>1480</v>
      </c>
      <c r="H955" s="74" t="s">
        <v>343</v>
      </c>
      <c r="I955" s="77">
        <v>44957</v>
      </c>
      <c r="J955" s="78">
        <v>69762.720000000001</v>
      </c>
      <c r="K955" s="66"/>
      <c r="L955" s="72">
        <f>COUNTIFS($B$1:B955,B955)</f>
        <v>1</v>
      </c>
      <c r="M955" s="73"/>
    </row>
    <row r="956" spans="1:13" x14ac:dyDescent="0.35">
      <c r="A956" s="74" t="s">
        <v>40</v>
      </c>
      <c r="B956" s="74" t="s">
        <v>1478</v>
      </c>
      <c r="C956" s="75" t="s">
        <v>1479</v>
      </c>
      <c r="D956" s="76">
        <v>43473</v>
      </c>
      <c r="E956" s="76">
        <v>43948</v>
      </c>
      <c r="F956" s="75" t="s">
        <v>314</v>
      </c>
      <c r="G956" s="74" t="s">
        <v>1481</v>
      </c>
      <c r="H956" s="74" t="s">
        <v>343</v>
      </c>
      <c r="I956" s="77">
        <v>44957</v>
      </c>
      <c r="J956" s="78">
        <v>2417.1999999999998</v>
      </c>
      <c r="K956" s="66"/>
      <c r="L956" s="72">
        <f>COUNTIFS($B$1:B956,B956)</f>
        <v>2</v>
      </c>
      <c r="M956" s="73"/>
    </row>
    <row r="957" spans="1:13" x14ac:dyDescent="0.35">
      <c r="A957" s="74" t="s">
        <v>40</v>
      </c>
      <c r="B957" s="74" t="s">
        <v>1478</v>
      </c>
      <c r="C957" s="75" t="s">
        <v>1479</v>
      </c>
      <c r="D957" s="76">
        <v>43473</v>
      </c>
      <c r="E957" s="76">
        <v>43948</v>
      </c>
      <c r="F957" s="75" t="s">
        <v>314</v>
      </c>
      <c r="G957" s="74" t="s">
        <v>110</v>
      </c>
      <c r="H957" s="74" t="s">
        <v>343</v>
      </c>
      <c r="I957" s="77">
        <v>44957</v>
      </c>
      <c r="J957" s="78">
        <v>3739.73</v>
      </c>
      <c r="K957" s="66"/>
      <c r="L957" s="72">
        <f>COUNTIFS($B$1:B957,B957)</f>
        <v>3</v>
      </c>
      <c r="M957" s="73"/>
    </row>
    <row r="958" spans="1:13" x14ac:dyDescent="0.35">
      <c r="A958" s="74" t="s">
        <v>40</v>
      </c>
      <c r="B958" s="74" t="s">
        <v>1478</v>
      </c>
      <c r="C958" s="75" t="s">
        <v>1479</v>
      </c>
      <c r="D958" s="76">
        <v>43473</v>
      </c>
      <c r="E958" s="76">
        <v>43948</v>
      </c>
      <c r="F958" s="75" t="s">
        <v>303</v>
      </c>
      <c r="G958" s="74" t="s">
        <v>1482</v>
      </c>
      <c r="H958" s="74" t="s">
        <v>343</v>
      </c>
      <c r="I958" s="77">
        <v>44957</v>
      </c>
      <c r="J958" s="78">
        <v>293733.42</v>
      </c>
      <c r="K958" s="66"/>
      <c r="L958" s="72">
        <f>COUNTIFS($B$1:B958,B958)</f>
        <v>4</v>
      </c>
      <c r="M958" s="73"/>
    </row>
    <row r="959" spans="1:13" x14ac:dyDescent="0.35">
      <c r="A959" s="74" t="s">
        <v>40</v>
      </c>
      <c r="B959" s="74" t="s">
        <v>1478</v>
      </c>
      <c r="C959" s="75" t="s">
        <v>1479</v>
      </c>
      <c r="D959" s="76">
        <v>43473</v>
      </c>
      <c r="E959" s="76">
        <v>43948</v>
      </c>
      <c r="F959" s="75" t="s">
        <v>418</v>
      </c>
      <c r="G959" s="74" t="s">
        <v>1483</v>
      </c>
      <c r="H959" s="74" t="s">
        <v>343</v>
      </c>
      <c r="I959" s="77">
        <v>44957</v>
      </c>
      <c r="J959" s="78">
        <v>207793.93</v>
      </c>
      <c r="K959" s="66"/>
      <c r="L959" s="72">
        <f>COUNTIFS($B$1:B959,B959)</f>
        <v>5</v>
      </c>
      <c r="M959" s="73"/>
    </row>
    <row r="960" spans="1:13" x14ac:dyDescent="0.35">
      <c r="A960" s="74" t="s">
        <v>40</v>
      </c>
      <c r="B960" s="74" t="s">
        <v>1478</v>
      </c>
      <c r="C960" s="75" t="s">
        <v>1479</v>
      </c>
      <c r="D960" s="76">
        <v>43473</v>
      </c>
      <c r="E960" s="76">
        <v>43948</v>
      </c>
      <c r="F960" s="75" t="s">
        <v>303</v>
      </c>
      <c r="G960" s="74" t="s">
        <v>1484</v>
      </c>
      <c r="H960" s="74" t="s">
        <v>343</v>
      </c>
      <c r="I960" s="77">
        <v>44957</v>
      </c>
      <c r="J960" s="78">
        <v>266530.01</v>
      </c>
      <c r="K960" s="66"/>
      <c r="L960" s="72">
        <f>COUNTIFS($B$1:B960,B960)</f>
        <v>6</v>
      </c>
      <c r="M960" s="73"/>
    </row>
    <row r="961" spans="1:13" x14ac:dyDescent="0.35">
      <c r="A961" s="74" t="s">
        <v>40</v>
      </c>
      <c r="B961" s="74" t="s">
        <v>1478</v>
      </c>
      <c r="C961" s="75" t="s">
        <v>1479</v>
      </c>
      <c r="D961" s="76">
        <v>43473</v>
      </c>
      <c r="E961" s="76">
        <v>43948</v>
      </c>
      <c r="F961" s="75" t="s">
        <v>310</v>
      </c>
      <c r="G961" s="74" t="s">
        <v>1485</v>
      </c>
      <c r="H961" s="74" t="s">
        <v>343</v>
      </c>
      <c r="I961" s="77">
        <v>44957</v>
      </c>
      <c r="J961" s="78">
        <v>4148.66</v>
      </c>
      <c r="K961" s="66"/>
      <c r="L961" s="72">
        <f>COUNTIFS($B$1:B961,B961)</f>
        <v>7</v>
      </c>
      <c r="M961" s="73"/>
    </row>
    <row r="962" spans="1:13" x14ac:dyDescent="0.35">
      <c r="A962" s="74" t="s">
        <v>40</v>
      </c>
      <c r="B962" s="74" t="s">
        <v>1478</v>
      </c>
      <c r="C962" s="75" t="s">
        <v>1479</v>
      </c>
      <c r="D962" s="76">
        <v>43473</v>
      </c>
      <c r="E962" s="76">
        <v>43948</v>
      </c>
      <c r="F962" s="75" t="s">
        <v>314</v>
      </c>
      <c r="G962" s="74" t="s">
        <v>1486</v>
      </c>
      <c r="H962" s="74" t="s">
        <v>343</v>
      </c>
      <c r="I962" s="77">
        <v>44957</v>
      </c>
      <c r="J962" s="78">
        <v>926.98</v>
      </c>
      <c r="K962" s="66"/>
      <c r="L962" s="72">
        <f>COUNTIFS($B$1:B962,B962)</f>
        <v>8</v>
      </c>
      <c r="M962" s="73"/>
    </row>
    <row r="963" spans="1:13" x14ac:dyDescent="0.35">
      <c r="A963" s="74" t="s">
        <v>40</v>
      </c>
      <c r="B963" s="74" t="s">
        <v>1478</v>
      </c>
      <c r="C963" s="75" t="s">
        <v>1479</v>
      </c>
      <c r="D963" s="76">
        <v>43473</v>
      </c>
      <c r="E963" s="76">
        <v>43948</v>
      </c>
      <c r="F963" s="75" t="s">
        <v>303</v>
      </c>
      <c r="G963" s="74" t="s">
        <v>1484</v>
      </c>
      <c r="H963" s="74" t="s">
        <v>305</v>
      </c>
      <c r="I963" s="77">
        <v>45016</v>
      </c>
      <c r="J963" s="78">
        <v>266530.01</v>
      </c>
      <c r="K963" s="66"/>
      <c r="L963" s="72">
        <f>COUNTIFS($B$1:B963,B963)</f>
        <v>9</v>
      </c>
      <c r="M963" s="73"/>
    </row>
    <row r="964" spans="1:13" x14ac:dyDescent="0.35">
      <c r="A964" s="74" t="s">
        <v>40</v>
      </c>
      <c r="B964" s="74" t="s">
        <v>1487</v>
      </c>
      <c r="C964" s="75" t="s">
        <v>1488</v>
      </c>
      <c r="D964" s="76">
        <v>43493</v>
      </c>
      <c r="E964" s="76">
        <v>43816</v>
      </c>
      <c r="F964" s="75" t="s">
        <v>314</v>
      </c>
      <c r="G964" s="74" t="s">
        <v>1489</v>
      </c>
      <c r="H964" s="74" t="s">
        <v>343</v>
      </c>
      <c r="I964" s="77">
        <v>44775</v>
      </c>
      <c r="J964" s="78">
        <v>2823.66</v>
      </c>
      <c r="K964" s="66"/>
      <c r="L964" s="72">
        <f>COUNTIFS($B$1:B964,B964)</f>
        <v>1</v>
      </c>
      <c r="M964" s="73"/>
    </row>
    <row r="965" spans="1:13" x14ac:dyDescent="0.35">
      <c r="A965" s="74" t="s">
        <v>40</v>
      </c>
      <c r="B965" s="74" t="s">
        <v>1487</v>
      </c>
      <c r="C965" s="75" t="s">
        <v>1488</v>
      </c>
      <c r="D965" s="76">
        <v>43493</v>
      </c>
      <c r="E965" s="76">
        <v>43816</v>
      </c>
      <c r="F965" s="75" t="s">
        <v>314</v>
      </c>
      <c r="G965" s="74" t="s">
        <v>1490</v>
      </c>
      <c r="H965" s="74" t="s">
        <v>343</v>
      </c>
      <c r="I965" s="77">
        <v>44775</v>
      </c>
      <c r="J965" s="78">
        <v>15210.65</v>
      </c>
      <c r="K965" s="66"/>
      <c r="L965" s="72">
        <f>COUNTIFS($B$1:B965,B965)</f>
        <v>2</v>
      </c>
      <c r="M965" s="73"/>
    </row>
    <row r="966" spans="1:13" x14ac:dyDescent="0.35">
      <c r="A966" s="74" t="s">
        <v>40</v>
      </c>
      <c r="B966" s="74" t="s">
        <v>1487</v>
      </c>
      <c r="C966" s="75" t="s">
        <v>1488</v>
      </c>
      <c r="D966" s="76">
        <v>43493</v>
      </c>
      <c r="E966" s="76">
        <v>43816</v>
      </c>
      <c r="F966" s="75" t="s">
        <v>303</v>
      </c>
      <c r="G966" s="74" t="s">
        <v>1491</v>
      </c>
      <c r="H966" s="74" t="s">
        <v>343</v>
      </c>
      <c r="I966" s="77">
        <v>44775</v>
      </c>
      <c r="J966" s="78">
        <v>33707.050000000003</v>
      </c>
      <c r="K966" s="66"/>
      <c r="L966" s="72">
        <f>COUNTIFS($B$1:B966,B966)</f>
        <v>3</v>
      </c>
      <c r="M966" s="73"/>
    </row>
    <row r="967" spans="1:13" x14ac:dyDescent="0.35">
      <c r="A967" s="74" t="s">
        <v>40</v>
      </c>
      <c r="B967" s="74" t="s">
        <v>1487</v>
      </c>
      <c r="C967" s="75" t="s">
        <v>1488</v>
      </c>
      <c r="D967" s="76">
        <v>43493</v>
      </c>
      <c r="E967" s="76">
        <v>43816</v>
      </c>
      <c r="F967" s="75" t="s">
        <v>303</v>
      </c>
      <c r="G967" s="74" t="s">
        <v>1492</v>
      </c>
      <c r="H967" s="74" t="s">
        <v>343</v>
      </c>
      <c r="I967" s="77">
        <v>44775</v>
      </c>
      <c r="J967" s="78">
        <v>33707.050000000003</v>
      </c>
      <c r="K967" s="66"/>
      <c r="L967" s="72">
        <f>COUNTIFS($B$1:B967,B967)</f>
        <v>4</v>
      </c>
      <c r="M967" s="73"/>
    </row>
    <row r="968" spans="1:13" x14ac:dyDescent="0.35">
      <c r="A968" s="74" t="s">
        <v>40</v>
      </c>
      <c r="B968" s="74" t="s">
        <v>1487</v>
      </c>
      <c r="C968" s="75" t="s">
        <v>1488</v>
      </c>
      <c r="D968" s="76">
        <v>43493</v>
      </c>
      <c r="E968" s="76">
        <v>43816</v>
      </c>
      <c r="F968" s="75" t="s">
        <v>408</v>
      </c>
      <c r="G968" s="74" t="s">
        <v>1493</v>
      </c>
      <c r="H968" s="74" t="s">
        <v>343</v>
      </c>
      <c r="I968" s="77">
        <v>44775</v>
      </c>
      <c r="J968" s="78">
        <v>10629.69</v>
      </c>
      <c r="K968" s="66"/>
      <c r="L968" s="72">
        <f>COUNTIFS($B$1:B968,B968)</f>
        <v>5</v>
      </c>
      <c r="M968" s="73"/>
    </row>
    <row r="969" spans="1:13" x14ac:dyDescent="0.35">
      <c r="A969" s="74" t="s">
        <v>40</v>
      </c>
      <c r="B969" s="74" t="s">
        <v>1487</v>
      </c>
      <c r="C969" s="75" t="s">
        <v>1488</v>
      </c>
      <c r="D969" s="76">
        <v>43493</v>
      </c>
      <c r="E969" s="76">
        <v>43816</v>
      </c>
      <c r="F969" s="75" t="s">
        <v>303</v>
      </c>
      <c r="G969" s="74" t="s">
        <v>1494</v>
      </c>
      <c r="H969" s="74" t="s">
        <v>343</v>
      </c>
      <c r="I969" s="77">
        <v>44775</v>
      </c>
      <c r="J969" s="78">
        <v>30586.03</v>
      </c>
      <c r="K969" s="66"/>
      <c r="L969" s="72">
        <f>COUNTIFS($B$1:B969,B969)</f>
        <v>6</v>
      </c>
      <c r="M969" s="73"/>
    </row>
    <row r="970" spans="1:13" x14ac:dyDescent="0.35">
      <c r="A970" s="74" t="s">
        <v>40</v>
      </c>
      <c r="B970" s="74" t="s">
        <v>1487</v>
      </c>
      <c r="C970" s="75" t="s">
        <v>1488</v>
      </c>
      <c r="D970" s="76">
        <v>43493</v>
      </c>
      <c r="E970" s="76">
        <v>43816</v>
      </c>
      <c r="F970" s="75" t="s">
        <v>303</v>
      </c>
      <c r="G970" s="74" t="s">
        <v>1494</v>
      </c>
      <c r="H970" s="74" t="s">
        <v>343</v>
      </c>
      <c r="I970" s="77">
        <v>44775</v>
      </c>
      <c r="J970" s="78">
        <v>30586.03</v>
      </c>
      <c r="K970" s="66"/>
      <c r="L970" s="72">
        <f>COUNTIFS($B$1:B970,B970)</f>
        <v>7</v>
      </c>
      <c r="M970" s="73"/>
    </row>
    <row r="971" spans="1:13" x14ac:dyDescent="0.35">
      <c r="A971" s="74" t="s">
        <v>40</v>
      </c>
      <c r="B971" s="74" t="s">
        <v>1487</v>
      </c>
      <c r="C971" s="75" t="s">
        <v>1488</v>
      </c>
      <c r="D971" s="76">
        <v>43493</v>
      </c>
      <c r="E971" s="76">
        <v>43816</v>
      </c>
      <c r="F971" s="75" t="s">
        <v>310</v>
      </c>
      <c r="G971" s="74" t="s">
        <v>1495</v>
      </c>
      <c r="H971" s="74" t="s">
        <v>343</v>
      </c>
      <c r="I971" s="77">
        <v>44775</v>
      </c>
      <c r="J971" s="78">
        <v>4846.26</v>
      </c>
      <c r="K971" s="66"/>
      <c r="L971" s="72">
        <f>COUNTIFS($B$1:B971,B971)</f>
        <v>8</v>
      </c>
      <c r="M971" s="73"/>
    </row>
    <row r="972" spans="1:13" x14ac:dyDescent="0.35">
      <c r="A972" s="74" t="s">
        <v>40</v>
      </c>
      <c r="B972" s="74" t="s">
        <v>1487</v>
      </c>
      <c r="C972" s="75" t="s">
        <v>1488</v>
      </c>
      <c r="D972" s="76">
        <v>43493</v>
      </c>
      <c r="E972" s="76">
        <v>43816</v>
      </c>
      <c r="F972" s="75" t="s">
        <v>314</v>
      </c>
      <c r="G972" s="74" t="s">
        <v>1496</v>
      </c>
      <c r="H972" s="74" t="s">
        <v>343</v>
      </c>
      <c r="I972" s="77">
        <v>44775</v>
      </c>
      <c r="J972" s="78">
        <v>1167.78</v>
      </c>
      <c r="K972" s="66"/>
      <c r="L972" s="72">
        <f>COUNTIFS($B$1:B972,B972)</f>
        <v>9</v>
      </c>
      <c r="M972" s="73"/>
    </row>
    <row r="973" spans="1:13" x14ac:dyDescent="0.35">
      <c r="A973" s="74" t="s">
        <v>40</v>
      </c>
      <c r="B973" s="74" t="s">
        <v>1487</v>
      </c>
      <c r="C973" s="75" t="s">
        <v>1497</v>
      </c>
      <c r="D973" s="76">
        <v>43493</v>
      </c>
      <c r="E973" s="76">
        <v>43816</v>
      </c>
      <c r="F973" s="75" t="s">
        <v>303</v>
      </c>
      <c r="G973" s="74" t="s">
        <v>1494</v>
      </c>
      <c r="H973" s="74" t="s">
        <v>305</v>
      </c>
      <c r="I973" s="77">
        <v>45016</v>
      </c>
      <c r="J973" s="78">
        <v>30586.03</v>
      </c>
      <c r="K973" s="66"/>
      <c r="L973" s="72">
        <f>COUNTIFS($B$1:B973,B973)</f>
        <v>10</v>
      </c>
      <c r="M973" s="73"/>
    </row>
    <row r="974" spans="1:13" x14ac:dyDescent="0.35">
      <c r="A974" s="74" t="s">
        <v>40</v>
      </c>
      <c r="B974" s="74" t="s">
        <v>1487</v>
      </c>
      <c r="C974" s="75" t="s">
        <v>1497</v>
      </c>
      <c r="D974" s="76">
        <v>43493</v>
      </c>
      <c r="E974" s="76">
        <v>43816</v>
      </c>
      <c r="F974" s="75" t="s">
        <v>303</v>
      </c>
      <c r="G974" s="74" t="s">
        <v>1494</v>
      </c>
      <c r="H974" s="74" t="s">
        <v>305</v>
      </c>
      <c r="I974" s="77">
        <v>45016</v>
      </c>
      <c r="J974" s="78">
        <v>30586.03</v>
      </c>
      <c r="K974" s="66"/>
      <c r="L974" s="72">
        <f>COUNTIFS($B$1:B974,B974)</f>
        <v>11</v>
      </c>
      <c r="M974" s="73"/>
    </row>
    <row r="975" spans="1:13" x14ac:dyDescent="0.35">
      <c r="A975" s="74" t="s">
        <v>40</v>
      </c>
      <c r="B975" s="74" t="s">
        <v>1498</v>
      </c>
      <c r="C975" s="75" t="s">
        <v>1499</v>
      </c>
      <c r="D975" s="76">
        <v>43495</v>
      </c>
      <c r="E975" s="76">
        <v>43816</v>
      </c>
      <c r="F975" s="75" t="s">
        <v>314</v>
      </c>
      <c r="G975" s="74" t="s">
        <v>1489</v>
      </c>
      <c r="H975" s="74" t="s">
        <v>343</v>
      </c>
      <c r="I975" s="77">
        <v>44775</v>
      </c>
      <c r="J975" s="78">
        <v>2823.66</v>
      </c>
      <c r="K975" s="66"/>
      <c r="L975" s="72">
        <f>COUNTIFS($B$1:B975,B975)</f>
        <v>1</v>
      </c>
      <c r="M975" s="73"/>
    </row>
    <row r="976" spans="1:13" x14ac:dyDescent="0.35">
      <c r="A976" s="74" t="s">
        <v>40</v>
      </c>
      <c r="B976" s="74" t="s">
        <v>1498</v>
      </c>
      <c r="C976" s="75" t="s">
        <v>1499</v>
      </c>
      <c r="D976" s="76">
        <v>43495</v>
      </c>
      <c r="E976" s="76">
        <v>43816</v>
      </c>
      <c r="F976" s="75" t="s">
        <v>314</v>
      </c>
      <c r="G976" s="74" t="s">
        <v>1490</v>
      </c>
      <c r="H976" s="74" t="s">
        <v>343</v>
      </c>
      <c r="I976" s="77">
        <v>44775</v>
      </c>
      <c r="J976" s="78">
        <v>15210.65</v>
      </c>
      <c r="K976" s="66"/>
      <c r="L976" s="72">
        <f>COUNTIFS($B$1:B976,B976)</f>
        <v>2</v>
      </c>
      <c r="M976" s="73"/>
    </row>
    <row r="977" spans="1:13" x14ac:dyDescent="0.35">
      <c r="A977" s="74" t="s">
        <v>40</v>
      </c>
      <c r="B977" s="74" t="s">
        <v>1498</v>
      </c>
      <c r="C977" s="75" t="s">
        <v>1499</v>
      </c>
      <c r="D977" s="76">
        <v>43495</v>
      </c>
      <c r="E977" s="76">
        <v>43816</v>
      </c>
      <c r="F977" s="75" t="s">
        <v>303</v>
      </c>
      <c r="G977" s="74" t="s">
        <v>1500</v>
      </c>
      <c r="H977" s="74" t="s">
        <v>343</v>
      </c>
      <c r="I977" s="77">
        <v>44775</v>
      </c>
      <c r="J977" s="78">
        <v>24684.75</v>
      </c>
      <c r="K977" s="66"/>
      <c r="L977" s="72">
        <f>COUNTIFS($B$1:B977,B977)</f>
        <v>3</v>
      </c>
      <c r="M977" s="73"/>
    </row>
    <row r="978" spans="1:13" x14ac:dyDescent="0.35">
      <c r="A978" s="74" t="s">
        <v>40</v>
      </c>
      <c r="B978" s="74" t="s">
        <v>1498</v>
      </c>
      <c r="C978" s="75" t="s">
        <v>1499</v>
      </c>
      <c r="D978" s="76">
        <v>43495</v>
      </c>
      <c r="E978" s="76">
        <v>43816</v>
      </c>
      <c r="F978" s="75" t="s">
        <v>303</v>
      </c>
      <c r="G978" s="74" t="s">
        <v>1501</v>
      </c>
      <c r="H978" s="74" t="s">
        <v>343</v>
      </c>
      <c r="I978" s="77">
        <v>44775</v>
      </c>
      <c r="J978" s="78">
        <v>26684.75</v>
      </c>
      <c r="K978" s="66"/>
      <c r="L978" s="72">
        <f>COUNTIFS($B$1:B978,B978)</f>
        <v>4</v>
      </c>
      <c r="M978" s="73"/>
    </row>
    <row r="979" spans="1:13" x14ac:dyDescent="0.35">
      <c r="A979" s="74" t="s">
        <v>40</v>
      </c>
      <c r="B979" s="74" t="s">
        <v>1498</v>
      </c>
      <c r="C979" s="75" t="s">
        <v>1499</v>
      </c>
      <c r="D979" s="76">
        <v>43495</v>
      </c>
      <c r="E979" s="76">
        <v>43816</v>
      </c>
      <c r="F979" s="75" t="s">
        <v>408</v>
      </c>
      <c r="G979" s="74" t="s">
        <v>1502</v>
      </c>
      <c r="H979" s="74" t="s">
        <v>343</v>
      </c>
      <c r="I979" s="77">
        <v>44775</v>
      </c>
      <c r="J979" s="78">
        <v>10629.69</v>
      </c>
      <c r="K979" s="66"/>
      <c r="L979" s="72">
        <f>COUNTIFS($B$1:B979,B979)</f>
        <v>5</v>
      </c>
      <c r="M979" s="73"/>
    </row>
    <row r="980" spans="1:13" x14ac:dyDescent="0.35">
      <c r="A980" s="74" t="s">
        <v>40</v>
      </c>
      <c r="B980" s="74" t="s">
        <v>1498</v>
      </c>
      <c r="C980" s="75" t="s">
        <v>1499</v>
      </c>
      <c r="D980" s="76">
        <v>43495</v>
      </c>
      <c r="E980" s="76">
        <v>43816</v>
      </c>
      <c r="F980" s="75" t="s">
        <v>303</v>
      </c>
      <c r="G980" s="74" t="s">
        <v>1503</v>
      </c>
      <c r="H980" s="74" t="s">
        <v>343</v>
      </c>
      <c r="I980" s="77">
        <v>44775</v>
      </c>
      <c r="J980" s="78">
        <v>24213.94</v>
      </c>
      <c r="K980" s="66"/>
      <c r="L980" s="72">
        <f>COUNTIFS($B$1:B980,B980)</f>
        <v>6</v>
      </c>
      <c r="M980" s="73"/>
    </row>
    <row r="981" spans="1:13" x14ac:dyDescent="0.35">
      <c r="A981" s="74" t="s">
        <v>40</v>
      </c>
      <c r="B981" s="74" t="s">
        <v>1498</v>
      </c>
      <c r="C981" s="75" t="s">
        <v>1499</v>
      </c>
      <c r="D981" s="76">
        <v>43495</v>
      </c>
      <c r="E981" s="76">
        <v>43816</v>
      </c>
      <c r="F981" s="75" t="s">
        <v>303</v>
      </c>
      <c r="G981" s="74" t="s">
        <v>1504</v>
      </c>
      <c r="H981" s="74" t="s">
        <v>343</v>
      </c>
      <c r="I981" s="77">
        <v>44775</v>
      </c>
      <c r="J981" s="78">
        <v>24213.94</v>
      </c>
      <c r="K981" s="66"/>
      <c r="L981" s="72">
        <f>COUNTIFS($B$1:B981,B981)</f>
        <v>7</v>
      </c>
      <c r="M981" s="73"/>
    </row>
    <row r="982" spans="1:13" x14ac:dyDescent="0.35">
      <c r="A982" s="74" t="s">
        <v>40</v>
      </c>
      <c r="B982" s="74" t="s">
        <v>1498</v>
      </c>
      <c r="C982" s="75" t="s">
        <v>1499</v>
      </c>
      <c r="D982" s="76">
        <v>43495</v>
      </c>
      <c r="E982" s="76">
        <v>43816</v>
      </c>
      <c r="F982" s="75" t="s">
        <v>310</v>
      </c>
      <c r="G982" s="74" t="s">
        <v>1495</v>
      </c>
      <c r="H982" s="74" t="s">
        <v>343</v>
      </c>
      <c r="I982" s="77">
        <v>44775</v>
      </c>
      <c r="J982" s="78">
        <v>4846.26</v>
      </c>
      <c r="K982" s="66"/>
      <c r="L982" s="72">
        <f>COUNTIFS($B$1:B982,B982)</f>
        <v>8</v>
      </c>
      <c r="M982" s="73"/>
    </row>
    <row r="983" spans="1:13" x14ac:dyDescent="0.35">
      <c r="A983" s="74" t="s">
        <v>40</v>
      </c>
      <c r="B983" s="74" t="s">
        <v>1498</v>
      </c>
      <c r="C983" s="75" t="s">
        <v>1499</v>
      </c>
      <c r="D983" s="76">
        <v>43495</v>
      </c>
      <c r="E983" s="76">
        <v>43816</v>
      </c>
      <c r="F983" s="75" t="s">
        <v>314</v>
      </c>
      <c r="G983" s="74" t="s">
        <v>1496</v>
      </c>
      <c r="H983" s="74" t="s">
        <v>343</v>
      </c>
      <c r="I983" s="77">
        <v>44775</v>
      </c>
      <c r="J983" s="78">
        <v>1167.78</v>
      </c>
      <c r="K983" s="66"/>
      <c r="L983" s="72">
        <f>COUNTIFS($B$1:B983,B983)</f>
        <v>9</v>
      </c>
      <c r="M983" s="73"/>
    </row>
    <row r="984" spans="1:13" x14ac:dyDescent="0.35">
      <c r="A984" s="74" t="s">
        <v>40</v>
      </c>
      <c r="B984" s="74" t="s">
        <v>1498</v>
      </c>
      <c r="C984" s="75" t="s">
        <v>1499</v>
      </c>
      <c r="D984" s="76">
        <v>43495</v>
      </c>
      <c r="E984" s="76">
        <v>43816</v>
      </c>
      <c r="F984" s="75" t="s">
        <v>303</v>
      </c>
      <c r="G984" s="74" t="s">
        <v>1503</v>
      </c>
      <c r="H984" s="74" t="s">
        <v>305</v>
      </c>
      <c r="I984" s="77">
        <v>45016</v>
      </c>
      <c r="J984" s="78">
        <v>24213.94</v>
      </c>
      <c r="K984" s="66"/>
      <c r="L984" s="72">
        <f>COUNTIFS($B$1:B984,B984)</f>
        <v>10</v>
      </c>
      <c r="M984" s="73"/>
    </row>
    <row r="985" spans="1:13" x14ac:dyDescent="0.35">
      <c r="A985" s="74" t="s">
        <v>40</v>
      </c>
      <c r="B985" s="74" t="s">
        <v>1498</v>
      </c>
      <c r="C985" s="75" t="s">
        <v>1499</v>
      </c>
      <c r="D985" s="76">
        <v>43495</v>
      </c>
      <c r="E985" s="76">
        <v>43816</v>
      </c>
      <c r="F985" s="75" t="s">
        <v>303</v>
      </c>
      <c r="G985" s="74" t="s">
        <v>1504</v>
      </c>
      <c r="H985" s="74" t="s">
        <v>305</v>
      </c>
      <c r="I985" s="77">
        <v>45016</v>
      </c>
      <c r="J985" s="78">
        <v>24213.94</v>
      </c>
      <c r="K985" s="66"/>
      <c r="L985" s="72">
        <f>COUNTIFS($B$1:B985,B985)</f>
        <v>11</v>
      </c>
      <c r="M985" s="73"/>
    </row>
    <row r="986" spans="1:13" x14ac:dyDescent="0.35">
      <c r="A986" s="74" t="s">
        <v>40</v>
      </c>
      <c r="B986" s="74" t="s">
        <v>1505</v>
      </c>
      <c r="C986" s="75" t="s">
        <v>1506</v>
      </c>
      <c r="D986" s="76">
        <v>43487</v>
      </c>
      <c r="E986" s="76">
        <v>43816</v>
      </c>
      <c r="F986" s="75" t="s">
        <v>314</v>
      </c>
      <c r="G986" s="74" t="s">
        <v>1507</v>
      </c>
      <c r="H986" s="74" t="s">
        <v>343</v>
      </c>
      <c r="I986" s="77">
        <v>44776</v>
      </c>
      <c r="J986" s="78">
        <v>8470.98</v>
      </c>
      <c r="K986" s="66"/>
      <c r="L986" s="72">
        <f>COUNTIFS($B$1:B986,B986)</f>
        <v>1</v>
      </c>
      <c r="M986" s="73"/>
    </row>
    <row r="987" spans="1:13" x14ac:dyDescent="0.35">
      <c r="A987" s="74" t="s">
        <v>40</v>
      </c>
      <c r="B987" s="74" t="s">
        <v>1505</v>
      </c>
      <c r="C987" s="75" t="s">
        <v>1506</v>
      </c>
      <c r="D987" s="76">
        <v>43487</v>
      </c>
      <c r="E987" s="76">
        <v>43816</v>
      </c>
      <c r="F987" s="75" t="s">
        <v>314</v>
      </c>
      <c r="G987" s="74" t="s">
        <v>1490</v>
      </c>
      <c r="H987" s="74" t="s">
        <v>343</v>
      </c>
      <c r="I987" s="77">
        <v>44776</v>
      </c>
      <c r="J987" s="78">
        <v>45631.96</v>
      </c>
      <c r="K987" s="66"/>
      <c r="L987" s="72">
        <f>COUNTIFS($B$1:B987,B987)</f>
        <v>2</v>
      </c>
      <c r="M987" s="73"/>
    </row>
    <row r="988" spans="1:13" x14ac:dyDescent="0.35">
      <c r="A988" s="74" t="s">
        <v>40</v>
      </c>
      <c r="B988" s="74" t="s">
        <v>1505</v>
      </c>
      <c r="C988" s="75" t="s">
        <v>1506</v>
      </c>
      <c r="D988" s="76">
        <v>43487</v>
      </c>
      <c r="E988" s="76">
        <v>43816</v>
      </c>
      <c r="F988" s="75" t="s">
        <v>303</v>
      </c>
      <c r="G988" s="74" t="s">
        <v>1508</v>
      </c>
      <c r="H988" s="74" t="s">
        <v>343</v>
      </c>
      <c r="I988" s="77">
        <v>44776</v>
      </c>
      <c r="J988" s="78">
        <v>357365.24</v>
      </c>
      <c r="K988" s="66"/>
      <c r="L988" s="72">
        <f>COUNTIFS($B$1:B988,B988)</f>
        <v>3</v>
      </c>
      <c r="M988" s="73"/>
    </row>
    <row r="989" spans="1:13" x14ac:dyDescent="0.35">
      <c r="A989" s="74" t="s">
        <v>40</v>
      </c>
      <c r="B989" s="74" t="s">
        <v>1505</v>
      </c>
      <c r="C989" s="75" t="s">
        <v>1506</v>
      </c>
      <c r="D989" s="76">
        <v>43487</v>
      </c>
      <c r="E989" s="76">
        <v>43816</v>
      </c>
      <c r="F989" s="75" t="s">
        <v>303</v>
      </c>
      <c r="G989" s="74" t="s">
        <v>1509</v>
      </c>
      <c r="H989" s="74" t="s">
        <v>343</v>
      </c>
      <c r="I989" s="77">
        <v>44776</v>
      </c>
      <c r="J989" s="78">
        <v>357365.24</v>
      </c>
      <c r="K989" s="66"/>
      <c r="L989" s="72">
        <f>COUNTIFS($B$1:B989,B989)</f>
        <v>4</v>
      </c>
      <c r="M989" s="73"/>
    </row>
    <row r="990" spans="1:13" x14ac:dyDescent="0.35">
      <c r="A990" s="74" t="s">
        <v>40</v>
      </c>
      <c r="B990" s="74" t="s">
        <v>1505</v>
      </c>
      <c r="C990" s="75" t="s">
        <v>1506</v>
      </c>
      <c r="D990" s="76">
        <v>43487</v>
      </c>
      <c r="E990" s="76">
        <v>43816</v>
      </c>
      <c r="F990" s="75" t="s">
        <v>408</v>
      </c>
      <c r="G990" s="74" t="s">
        <v>1510</v>
      </c>
      <c r="H990" s="74" t="s">
        <v>343</v>
      </c>
      <c r="I990" s="77">
        <v>44776</v>
      </c>
      <c r="J990" s="78">
        <v>31889.06</v>
      </c>
      <c r="K990" s="66"/>
      <c r="L990" s="72">
        <f>COUNTIFS($B$1:B990,B990)</f>
        <v>5</v>
      </c>
      <c r="M990" s="73"/>
    </row>
    <row r="991" spans="1:13" x14ac:dyDescent="0.35">
      <c r="A991" s="74" t="s">
        <v>40</v>
      </c>
      <c r="B991" s="74" t="s">
        <v>1505</v>
      </c>
      <c r="C991" s="75" t="s">
        <v>1506</v>
      </c>
      <c r="D991" s="76">
        <v>43487</v>
      </c>
      <c r="E991" s="76">
        <v>43816</v>
      </c>
      <c r="F991" s="75" t="s">
        <v>303</v>
      </c>
      <c r="G991" s="74" t="s">
        <v>1511</v>
      </c>
      <c r="H991" s="74" t="s">
        <v>343</v>
      </c>
      <c r="I991" s="77">
        <v>44776</v>
      </c>
      <c r="J991" s="78">
        <v>324269.38</v>
      </c>
      <c r="K991" s="66"/>
      <c r="L991" s="72">
        <f>COUNTIFS($B$1:B991,B991)</f>
        <v>6</v>
      </c>
      <c r="M991" s="73"/>
    </row>
    <row r="992" spans="1:13" x14ac:dyDescent="0.35">
      <c r="A992" s="74" t="s">
        <v>40</v>
      </c>
      <c r="B992" s="74" t="s">
        <v>1505</v>
      </c>
      <c r="C992" s="75" t="s">
        <v>1506</v>
      </c>
      <c r="D992" s="76">
        <v>43487</v>
      </c>
      <c r="E992" s="76">
        <v>43816</v>
      </c>
      <c r="F992" s="75" t="s">
        <v>303</v>
      </c>
      <c r="G992" s="74" t="s">
        <v>1512</v>
      </c>
      <c r="H992" s="74" t="s">
        <v>343</v>
      </c>
      <c r="I992" s="77">
        <v>44776</v>
      </c>
      <c r="J992" s="78">
        <v>324269.38</v>
      </c>
      <c r="K992" s="66"/>
      <c r="L992" s="72">
        <f>COUNTIFS($B$1:B992,B992)</f>
        <v>7</v>
      </c>
      <c r="M992" s="73"/>
    </row>
    <row r="993" spans="1:13" x14ac:dyDescent="0.35">
      <c r="A993" s="74" t="s">
        <v>40</v>
      </c>
      <c r="B993" s="74" t="s">
        <v>1505</v>
      </c>
      <c r="C993" s="75" t="s">
        <v>1506</v>
      </c>
      <c r="D993" s="76">
        <v>43487</v>
      </c>
      <c r="E993" s="76">
        <v>43816</v>
      </c>
      <c r="F993" s="75" t="s">
        <v>310</v>
      </c>
      <c r="G993" s="74" t="s">
        <v>1495</v>
      </c>
      <c r="H993" s="74" t="s">
        <v>343</v>
      </c>
      <c r="I993" s="77">
        <v>44776</v>
      </c>
      <c r="J993" s="78">
        <v>14538.77</v>
      </c>
      <c r="K993" s="66"/>
      <c r="L993" s="72">
        <f>COUNTIFS($B$1:B993,B993)</f>
        <v>8</v>
      </c>
      <c r="M993" s="73"/>
    </row>
    <row r="994" spans="1:13" x14ac:dyDescent="0.35">
      <c r="A994" s="74" t="s">
        <v>40</v>
      </c>
      <c r="B994" s="74" t="s">
        <v>1505</v>
      </c>
      <c r="C994" s="75" t="s">
        <v>1506</v>
      </c>
      <c r="D994" s="76">
        <v>43487</v>
      </c>
      <c r="E994" s="76">
        <v>43816</v>
      </c>
      <c r="F994" s="75" t="s">
        <v>314</v>
      </c>
      <c r="G994" s="74" t="s">
        <v>1513</v>
      </c>
      <c r="H994" s="74" t="s">
        <v>343</v>
      </c>
      <c r="I994" s="77">
        <v>44776</v>
      </c>
      <c r="J994" s="78">
        <v>3503.35</v>
      </c>
      <c r="K994" s="66"/>
      <c r="L994" s="72">
        <f>COUNTIFS($B$1:B994,B994)</f>
        <v>9</v>
      </c>
      <c r="M994" s="73"/>
    </row>
    <row r="995" spans="1:13" x14ac:dyDescent="0.35">
      <c r="A995" s="74" t="s">
        <v>40</v>
      </c>
      <c r="B995" s="74" t="s">
        <v>1505</v>
      </c>
      <c r="C995" s="75" t="s">
        <v>1514</v>
      </c>
      <c r="D995" s="76">
        <v>43487</v>
      </c>
      <c r="E995" s="76">
        <v>43816</v>
      </c>
      <c r="F995" s="75" t="s">
        <v>303</v>
      </c>
      <c r="G995" s="74" t="s">
        <v>1511</v>
      </c>
      <c r="H995" s="74" t="s">
        <v>305</v>
      </c>
      <c r="I995" s="77">
        <v>45016</v>
      </c>
      <c r="J995" s="78">
        <v>324269.38</v>
      </c>
      <c r="K995" s="66"/>
      <c r="L995" s="72">
        <f>COUNTIFS($B$1:B995,B995)</f>
        <v>10</v>
      </c>
      <c r="M995" s="73"/>
    </row>
    <row r="996" spans="1:13" x14ac:dyDescent="0.35">
      <c r="A996" s="74" t="s">
        <v>40</v>
      </c>
      <c r="B996" s="74" t="s">
        <v>1505</v>
      </c>
      <c r="C996" s="75" t="s">
        <v>1514</v>
      </c>
      <c r="D996" s="76">
        <v>43487</v>
      </c>
      <c r="E996" s="76">
        <v>43816</v>
      </c>
      <c r="F996" s="75" t="s">
        <v>303</v>
      </c>
      <c r="G996" s="74" t="s">
        <v>1512</v>
      </c>
      <c r="H996" s="74" t="s">
        <v>305</v>
      </c>
      <c r="I996" s="77">
        <v>45016</v>
      </c>
      <c r="J996" s="78">
        <v>324269.38</v>
      </c>
      <c r="K996" s="66"/>
      <c r="L996" s="72">
        <f>COUNTIFS($B$1:B996,B996)</f>
        <v>11</v>
      </c>
      <c r="M996" s="73"/>
    </row>
    <row r="997" spans="1:13" x14ac:dyDescent="0.35">
      <c r="A997" s="75" t="s">
        <v>40</v>
      </c>
      <c r="B997" s="75" t="s">
        <v>1515</v>
      </c>
      <c r="C997" s="75" t="s">
        <v>1516</v>
      </c>
      <c r="D997" s="76">
        <v>43487</v>
      </c>
      <c r="E997" s="76">
        <v>44740</v>
      </c>
      <c r="F997" s="75" t="s">
        <v>314</v>
      </c>
      <c r="G997" s="75" t="s">
        <v>1517</v>
      </c>
      <c r="H997" s="74" t="s">
        <v>449</v>
      </c>
      <c r="I997" s="76">
        <v>44740</v>
      </c>
      <c r="J997" s="79">
        <v>1026.25</v>
      </c>
      <c r="K997" s="66"/>
      <c r="L997" s="72">
        <f>COUNTIFS($B$1:B997,B997)</f>
        <v>1</v>
      </c>
      <c r="M997" s="73"/>
    </row>
    <row r="998" spans="1:13" x14ac:dyDescent="0.35">
      <c r="A998" s="75" t="s">
        <v>40</v>
      </c>
      <c r="B998" s="75" t="s">
        <v>1515</v>
      </c>
      <c r="C998" s="75" t="s">
        <v>1516</v>
      </c>
      <c r="D998" s="76">
        <v>43487</v>
      </c>
      <c r="E998" s="76">
        <v>44740</v>
      </c>
      <c r="F998" s="75" t="s">
        <v>314</v>
      </c>
      <c r="G998" s="75" t="s">
        <v>1518</v>
      </c>
      <c r="H998" s="74" t="s">
        <v>449</v>
      </c>
      <c r="I998" s="76">
        <v>44740</v>
      </c>
      <c r="J998" s="79">
        <v>1026.25</v>
      </c>
      <c r="K998" s="66"/>
      <c r="L998" s="72">
        <f>COUNTIFS($B$1:B998,B998)</f>
        <v>2</v>
      </c>
      <c r="M998" s="73"/>
    </row>
    <row r="999" spans="1:13" x14ac:dyDescent="0.35">
      <c r="A999" s="75" t="s">
        <v>40</v>
      </c>
      <c r="B999" s="75" t="s">
        <v>1515</v>
      </c>
      <c r="C999" s="75" t="s">
        <v>1516</v>
      </c>
      <c r="D999" s="76">
        <v>43487</v>
      </c>
      <c r="E999" s="76">
        <v>44740</v>
      </c>
      <c r="F999" s="75" t="s">
        <v>400</v>
      </c>
      <c r="G999" s="75" t="s">
        <v>1519</v>
      </c>
      <c r="H999" s="74" t="s">
        <v>449</v>
      </c>
      <c r="I999" s="76">
        <v>44740</v>
      </c>
      <c r="J999" s="79">
        <v>31250</v>
      </c>
      <c r="K999" s="66"/>
      <c r="L999" s="72">
        <f>COUNTIFS($B$1:B999,B999)</f>
        <v>3</v>
      </c>
      <c r="M999" s="73"/>
    </row>
    <row r="1000" spans="1:13" x14ac:dyDescent="0.35">
      <c r="A1000" s="75" t="s">
        <v>40</v>
      </c>
      <c r="B1000" s="75" t="s">
        <v>1515</v>
      </c>
      <c r="C1000" s="75" t="s">
        <v>1516</v>
      </c>
      <c r="D1000" s="76">
        <v>43487</v>
      </c>
      <c r="E1000" s="76">
        <v>44740</v>
      </c>
      <c r="F1000" s="75" t="s">
        <v>314</v>
      </c>
      <c r="G1000" s="75" t="s">
        <v>1520</v>
      </c>
      <c r="H1000" s="74" t="s">
        <v>449</v>
      </c>
      <c r="I1000" s="76">
        <v>44740</v>
      </c>
      <c r="J1000" s="79">
        <v>8795.24</v>
      </c>
      <c r="K1000" s="66"/>
      <c r="L1000" s="72">
        <f>COUNTIFS($B$1:B1000,B1000)</f>
        <v>4</v>
      </c>
      <c r="M1000" s="73"/>
    </row>
    <row r="1001" spans="1:13" x14ac:dyDescent="0.35">
      <c r="A1001" s="75" t="s">
        <v>40</v>
      </c>
      <c r="B1001" s="75" t="s">
        <v>1515</v>
      </c>
      <c r="C1001" s="75" t="s">
        <v>1516</v>
      </c>
      <c r="D1001" s="76">
        <v>43487</v>
      </c>
      <c r="E1001" s="76">
        <v>44740</v>
      </c>
      <c r="F1001" s="75" t="s">
        <v>314</v>
      </c>
      <c r="G1001" s="75" t="s">
        <v>1521</v>
      </c>
      <c r="H1001" s="74" t="s">
        <v>449</v>
      </c>
      <c r="I1001" s="76">
        <v>44740</v>
      </c>
      <c r="J1001" s="79">
        <v>8795.24</v>
      </c>
      <c r="K1001" s="66"/>
      <c r="L1001" s="72">
        <f>COUNTIFS($B$1:B1001,B1001)</f>
        <v>5</v>
      </c>
      <c r="M1001" s="73"/>
    </row>
    <row r="1002" spans="1:13" x14ac:dyDescent="0.35">
      <c r="A1002" s="75" t="s">
        <v>40</v>
      </c>
      <c r="B1002" s="75" t="s">
        <v>1515</v>
      </c>
      <c r="C1002" s="75" t="s">
        <v>1516</v>
      </c>
      <c r="D1002" s="76">
        <v>43487</v>
      </c>
      <c r="E1002" s="76">
        <v>44740</v>
      </c>
      <c r="F1002" s="75" t="s">
        <v>408</v>
      </c>
      <c r="G1002" s="75" t="s">
        <v>1522</v>
      </c>
      <c r="H1002" s="74" t="s">
        <v>449</v>
      </c>
      <c r="I1002" s="76">
        <v>44740</v>
      </c>
      <c r="J1002" s="79">
        <v>131851</v>
      </c>
      <c r="K1002" s="66"/>
      <c r="L1002" s="72">
        <f>COUNTIFS($B$1:B1002,B1002)</f>
        <v>6</v>
      </c>
      <c r="M1002" s="73"/>
    </row>
    <row r="1003" spans="1:13" x14ac:dyDescent="0.35">
      <c r="A1003" s="75" t="s">
        <v>40</v>
      </c>
      <c r="B1003" s="75" t="s">
        <v>1515</v>
      </c>
      <c r="C1003" s="75" t="s">
        <v>1516</v>
      </c>
      <c r="D1003" s="76">
        <v>43487</v>
      </c>
      <c r="E1003" s="76">
        <v>44740</v>
      </c>
      <c r="F1003" s="75" t="s">
        <v>303</v>
      </c>
      <c r="G1003" s="75" t="s">
        <v>1523</v>
      </c>
      <c r="H1003" s="74" t="s">
        <v>449</v>
      </c>
      <c r="I1003" s="76">
        <v>44740</v>
      </c>
      <c r="J1003" s="79">
        <v>283750</v>
      </c>
      <c r="K1003" s="66"/>
      <c r="L1003" s="72">
        <f>COUNTIFS($B$1:B1003,B1003)</f>
        <v>7</v>
      </c>
      <c r="M1003" s="73"/>
    </row>
    <row r="1004" spans="1:13" x14ac:dyDescent="0.35">
      <c r="A1004" s="75" t="s">
        <v>40</v>
      </c>
      <c r="B1004" s="75" t="s">
        <v>1515</v>
      </c>
      <c r="C1004" s="75" t="s">
        <v>1516</v>
      </c>
      <c r="D1004" s="76">
        <v>43487</v>
      </c>
      <c r="E1004" s="76">
        <v>44740</v>
      </c>
      <c r="F1004" s="75" t="s">
        <v>303</v>
      </c>
      <c r="G1004" s="75" t="s">
        <v>1524</v>
      </c>
      <c r="H1004" s="74" t="s">
        <v>449</v>
      </c>
      <c r="I1004" s="76">
        <v>44740</v>
      </c>
      <c r="J1004" s="79">
        <v>283750</v>
      </c>
      <c r="K1004" s="66"/>
      <c r="L1004" s="72">
        <f>COUNTIFS($B$1:B1004,B1004)</f>
        <v>8</v>
      </c>
      <c r="M1004" s="73"/>
    </row>
    <row r="1005" spans="1:13" x14ac:dyDescent="0.35">
      <c r="A1005" s="75" t="s">
        <v>40</v>
      </c>
      <c r="B1005" s="75" t="s">
        <v>1515</v>
      </c>
      <c r="C1005" s="75" t="s">
        <v>1516</v>
      </c>
      <c r="D1005" s="76">
        <v>43487</v>
      </c>
      <c r="E1005" s="76">
        <v>44740</v>
      </c>
      <c r="F1005" s="75" t="s">
        <v>310</v>
      </c>
      <c r="G1005" s="75" t="s">
        <v>1525</v>
      </c>
      <c r="H1005" s="74" t="s">
        <v>449</v>
      </c>
      <c r="I1005" s="76">
        <v>44740</v>
      </c>
      <c r="J1005" s="79">
        <v>3374.38</v>
      </c>
      <c r="K1005" s="66"/>
      <c r="L1005" s="72">
        <f>COUNTIFS($B$1:B1005,B1005)</f>
        <v>9</v>
      </c>
      <c r="M1005" s="73"/>
    </row>
    <row r="1006" spans="1:13" x14ac:dyDescent="0.35">
      <c r="A1006" s="75" t="s">
        <v>40</v>
      </c>
      <c r="B1006" s="75" t="s">
        <v>1515</v>
      </c>
      <c r="C1006" s="75" t="s">
        <v>1516</v>
      </c>
      <c r="D1006" s="76">
        <v>43487</v>
      </c>
      <c r="E1006" s="76">
        <v>44740</v>
      </c>
      <c r="F1006" s="75" t="s">
        <v>310</v>
      </c>
      <c r="G1006" s="75" t="s">
        <v>1526</v>
      </c>
      <c r="H1006" s="74" t="s">
        <v>449</v>
      </c>
      <c r="I1006" s="76">
        <v>44740</v>
      </c>
      <c r="J1006" s="79">
        <v>3374.38</v>
      </c>
      <c r="K1006" s="66"/>
      <c r="L1006" s="72">
        <f>COUNTIFS($B$1:B1006,B1006)</f>
        <v>10</v>
      </c>
      <c r="M1006" s="73"/>
    </row>
    <row r="1007" spans="1:13" x14ac:dyDescent="0.35">
      <c r="A1007" s="75" t="s">
        <v>40</v>
      </c>
      <c r="B1007" s="75" t="s">
        <v>1515</v>
      </c>
      <c r="C1007" s="75" t="s">
        <v>1516</v>
      </c>
      <c r="D1007" s="76">
        <v>43487</v>
      </c>
      <c r="E1007" s="76">
        <v>44740</v>
      </c>
      <c r="F1007" s="75" t="s">
        <v>400</v>
      </c>
      <c r="G1007" s="75" t="s">
        <v>1527</v>
      </c>
      <c r="H1007" s="74" t="s">
        <v>449</v>
      </c>
      <c r="I1007" s="76">
        <v>44740</v>
      </c>
      <c r="J1007" s="79">
        <v>1422</v>
      </c>
      <c r="K1007" s="66"/>
      <c r="L1007" s="72">
        <f>COUNTIFS($B$1:B1007,B1007)</f>
        <v>11</v>
      </c>
      <c r="M1007" s="73"/>
    </row>
    <row r="1008" spans="1:13" x14ac:dyDescent="0.35">
      <c r="A1008" s="75" t="s">
        <v>40</v>
      </c>
      <c r="B1008" s="75" t="s">
        <v>1515</v>
      </c>
      <c r="C1008" s="75" t="s">
        <v>1516</v>
      </c>
      <c r="D1008" s="76">
        <v>43487</v>
      </c>
      <c r="E1008" s="76">
        <v>44740</v>
      </c>
      <c r="F1008" s="75" t="s">
        <v>314</v>
      </c>
      <c r="G1008" s="75" t="s">
        <v>1528</v>
      </c>
      <c r="H1008" s="74" t="s">
        <v>449</v>
      </c>
      <c r="I1008" s="76">
        <v>44740</v>
      </c>
      <c r="J1008" s="79">
        <v>841.89</v>
      </c>
      <c r="K1008" s="66"/>
      <c r="L1008" s="72">
        <f>COUNTIFS($B$1:B1008,B1008)</f>
        <v>12</v>
      </c>
      <c r="M1008" s="73"/>
    </row>
    <row r="1009" spans="1:13" x14ac:dyDescent="0.35">
      <c r="A1009" s="75" t="s">
        <v>40</v>
      </c>
      <c r="B1009" s="75" t="s">
        <v>1515</v>
      </c>
      <c r="C1009" s="75" t="s">
        <v>1516</v>
      </c>
      <c r="D1009" s="76">
        <v>43487</v>
      </c>
      <c r="E1009" s="76">
        <v>44740</v>
      </c>
      <c r="F1009" s="75" t="s">
        <v>314</v>
      </c>
      <c r="G1009" s="75" t="s">
        <v>1529</v>
      </c>
      <c r="H1009" s="74" t="s">
        <v>449</v>
      </c>
      <c r="I1009" s="76">
        <v>44740</v>
      </c>
      <c r="J1009" s="79">
        <v>841.89</v>
      </c>
      <c r="K1009" s="66"/>
      <c r="L1009" s="72">
        <f>COUNTIFS($B$1:B1009,B1009)</f>
        <v>13</v>
      </c>
      <c r="M1009" s="73"/>
    </row>
    <row r="1010" spans="1:13" x14ac:dyDescent="0.35">
      <c r="A1010" s="74" t="s">
        <v>40</v>
      </c>
      <c r="B1010" s="74" t="s">
        <v>140</v>
      </c>
      <c r="C1010" s="75" t="s">
        <v>285</v>
      </c>
      <c r="D1010" s="76">
        <v>43606</v>
      </c>
      <c r="E1010" s="76">
        <v>44340</v>
      </c>
      <c r="F1010" s="75" t="s">
        <v>303</v>
      </c>
      <c r="G1010" s="74" t="s">
        <v>230</v>
      </c>
      <c r="H1010" s="74" t="s">
        <v>305</v>
      </c>
      <c r="I1010" s="77">
        <v>45016</v>
      </c>
      <c r="J1010" s="78">
        <v>28961.19</v>
      </c>
      <c r="K1010" s="66"/>
      <c r="L1010" s="72">
        <f>COUNTIFS($B$1:B1010,B1010)</f>
        <v>1</v>
      </c>
      <c r="M1010" s="73"/>
    </row>
    <row r="1011" spans="1:13" x14ac:dyDescent="0.35">
      <c r="A1011" s="74" t="s">
        <v>40</v>
      </c>
      <c r="B1011" s="74" t="s">
        <v>1530</v>
      </c>
      <c r="C1011" s="75" t="s">
        <v>1531</v>
      </c>
      <c r="D1011" s="76">
        <v>43731</v>
      </c>
      <c r="E1011" s="76">
        <v>43906</v>
      </c>
      <c r="F1011" s="75" t="s">
        <v>314</v>
      </c>
      <c r="G1011" s="74" t="s">
        <v>1532</v>
      </c>
      <c r="H1011" s="74" t="s">
        <v>343</v>
      </c>
      <c r="I1011" s="77">
        <v>44929</v>
      </c>
      <c r="J1011" s="78">
        <v>542.75</v>
      </c>
      <c r="K1011" s="66"/>
      <c r="L1011" s="72">
        <f>COUNTIFS($B$1:B1011,B1011)</f>
        <v>1</v>
      </c>
      <c r="M1011" s="73"/>
    </row>
    <row r="1012" spans="1:13" x14ac:dyDescent="0.35">
      <c r="A1012" s="74" t="s">
        <v>40</v>
      </c>
      <c r="B1012" s="74" t="s">
        <v>1530</v>
      </c>
      <c r="C1012" s="75" t="s">
        <v>1531</v>
      </c>
      <c r="D1012" s="76">
        <v>43731</v>
      </c>
      <c r="E1012" s="76">
        <v>43906</v>
      </c>
      <c r="F1012" s="75" t="s">
        <v>314</v>
      </c>
      <c r="G1012" s="74" t="s">
        <v>1533</v>
      </c>
      <c r="H1012" s="74" t="s">
        <v>343</v>
      </c>
      <c r="I1012" s="77">
        <v>44929</v>
      </c>
      <c r="J1012" s="78">
        <v>924.02</v>
      </c>
      <c r="K1012" s="66"/>
      <c r="L1012" s="72">
        <f>COUNTIFS($B$1:B1012,B1012)</f>
        <v>2</v>
      </c>
      <c r="M1012" s="73"/>
    </row>
    <row r="1013" spans="1:13" x14ac:dyDescent="0.35">
      <c r="A1013" s="74" t="s">
        <v>40</v>
      </c>
      <c r="B1013" s="74" t="s">
        <v>1530</v>
      </c>
      <c r="C1013" s="75" t="s">
        <v>1531</v>
      </c>
      <c r="D1013" s="76">
        <v>43731</v>
      </c>
      <c r="E1013" s="76">
        <v>43906</v>
      </c>
      <c r="F1013" s="75" t="s">
        <v>303</v>
      </c>
      <c r="G1013" s="74" t="s">
        <v>1534</v>
      </c>
      <c r="H1013" s="74" t="s">
        <v>343</v>
      </c>
      <c r="I1013" s="77">
        <v>44929</v>
      </c>
      <c r="J1013" s="78">
        <v>14289.4</v>
      </c>
      <c r="K1013" s="66"/>
      <c r="L1013" s="72">
        <f>COUNTIFS($B$1:B1013,B1013)</f>
        <v>3</v>
      </c>
      <c r="M1013" s="73"/>
    </row>
    <row r="1014" spans="1:13" x14ac:dyDescent="0.35">
      <c r="A1014" s="74" t="s">
        <v>40</v>
      </c>
      <c r="B1014" s="74" t="s">
        <v>1530</v>
      </c>
      <c r="C1014" s="75" t="s">
        <v>1531</v>
      </c>
      <c r="D1014" s="76">
        <v>43731</v>
      </c>
      <c r="E1014" s="76">
        <v>43906</v>
      </c>
      <c r="F1014" s="75" t="s">
        <v>310</v>
      </c>
      <c r="G1014" s="74" t="s">
        <v>1535</v>
      </c>
      <c r="H1014" s="74" t="s">
        <v>343</v>
      </c>
      <c r="I1014" s="77">
        <v>44929</v>
      </c>
      <c r="J1014" s="78">
        <v>2447.61</v>
      </c>
      <c r="K1014" s="66"/>
      <c r="L1014" s="72">
        <f>COUNTIFS($B$1:B1014,B1014)</f>
        <v>4</v>
      </c>
      <c r="M1014" s="73"/>
    </row>
    <row r="1015" spans="1:13" x14ac:dyDescent="0.35">
      <c r="A1015" s="74" t="s">
        <v>40</v>
      </c>
      <c r="B1015" s="74" t="s">
        <v>1530</v>
      </c>
      <c r="C1015" s="75" t="s">
        <v>1531</v>
      </c>
      <c r="D1015" s="76">
        <v>43731</v>
      </c>
      <c r="E1015" s="76">
        <v>43906</v>
      </c>
      <c r="F1015" s="75" t="s">
        <v>571</v>
      </c>
      <c r="G1015" s="74" t="s">
        <v>1536</v>
      </c>
      <c r="H1015" s="74" t="s">
        <v>343</v>
      </c>
      <c r="I1015" s="77">
        <v>44929</v>
      </c>
      <c r="J1015" s="78">
        <v>3958.37</v>
      </c>
      <c r="K1015" s="66"/>
      <c r="L1015" s="72">
        <f>COUNTIFS($B$1:B1015,B1015)</f>
        <v>5</v>
      </c>
      <c r="M1015" s="73"/>
    </row>
    <row r="1016" spans="1:13" x14ac:dyDescent="0.35">
      <c r="A1016" s="74" t="s">
        <v>40</v>
      </c>
      <c r="B1016" s="74" t="s">
        <v>1530</v>
      </c>
      <c r="C1016" s="75" t="s">
        <v>1531</v>
      </c>
      <c r="D1016" s="76">
        <v>43731</v>
      </c>
      <c r="E1016" s="76">
        <v>43906</v>
      </c>
      <c r="F1016" s="75" t="s">
        <v>314</v>
      </c>
      <c r="G1016" s="74" t="s">
        <v>1537</v>
      </c>
      <c r="H1016" s="74" t="s">
        <v>343</v>
      </c>
      <c r="I1016" s="77">
        <v>44929</v>
      </c>
      <c r="J1016" s="78">
        <v>1091.49</v>
      </c>
      <c r="K1016" s="66"/>
      <c r="L1016" s="72">
        <f>COUNTIFS($B$1:B1016,B1016)</f>
        <v>6</v>
      </c>
      <c r="M1016" s="73"/>
    </row>
    <row r="1017" spans="1:13" x14ac:dyDescent="0.35">
      <c r="A1017" s="74" t="s">
        <v>40</v>
      </c>
      <c r="B1017" s="74" t="s">
        <v>1530</v>
      </c>
      <c r="C1017" s="75" t="s">
        <v>1538</v>
      </c>
      <c r="D1017" s="76">
        <v>43731</v>
      </c>
      <c r="E1017" s="76">
        <v>43906</v>
      </c>
      <c r="F1017" s="75" t="s">
        <v>314</v>
      </c>
      <c r="G1017" s="74" t="s">
        <v>1532</v>
      </c>
      <c r="H1017" s="74" t="s">
        <v>305</v>
      </c>
      <c r="I1017" s="77">
        <v>45016</v>
      </c>
      <c r="J1017" s="78">
        <v>542.75</v>
      </c>
      <c r="K1017" s="66"/>
      <c r="L1017" s="72">
        <f>COUNTIFS($B$1:B1017,B1017)</f>
        <v>7</v>
      </c>
      <c r="M1017" s="73"/>
    </row>
    <row r="1018" spans="1:13" x14ac:dyDescent="0.35">
      <c r="A1018" s="74" t="s">
        <v>40</v>
      </c>
      <c r="B1018" s="74" t="s">
        <v>1530</v>
      </c>
      <c r="C1018" s="75" t="s">
        <v>1538</v>
      </c>
      <c r="D1018" s="76">
        <v>43731</v>
      </c>
      <c r="E1018" s="76">
        <v>43906</v>
      </c>
      <c r="F1018" s="75" t="s">
        <v>303</v>
      </c>
      <c r="G1018" s="74" t="s">
        <v>1534</v>
      </c>
      <c r="H1018" s="74" t="s">
        <v>305</v>
      </c>
      <c r="I1018" s="77">
        <v>45016</v>
      </c>
      <c r="J1018" s="78">
        <v>14289.4</v>
      </c>
      <c r="K1018" s="66"/>
      <c r="L1018" s="72">
        <f>COUNTIFS($B$1:B1018,B1018)</f>
        <v>8</v>
      </c>
      <c r="M1018" s="73"/>
    </row>
    <row r="1019" spans="1:13" x14ac:dyDescent="0.35">
      <c r="A1019" s="74" t="s">
        <v>40</v>
      </c>
      <c r="B1019" s="74" t="s">
        <v>1539</v>
      </c>
      <c r="C1019" s="75" t="s">
        <v>1540</v>
      </c>
      <c r="D1019" s="76">
        <v>43935</v>
      </c>
      <c r="E1019" s="76">
        <v>44210</v>
      </c>
      <c r="F1019" s="75" t="s">
        <v>314</v>
      </c>
      <c r="G1019" s="74" t="s">
        <v>111</v>
      </c>
      <c r="H1019" s="74" t="s">
        <v>343</v>
      </c>
      <c r="I1019" s="77">
        <v>44734</v>
      </c>
      <c r="J1019" s="78">
        <v>508.4</v>
      </c>
      <c r="K1019" s="66"/>
      <c r="L1019" s="72">
        <f>COUNTIFS($B$1:B1019,B1019)</f>
        <v>1</v>
      </c>
      <c r="M1019" s="73"/>
    </row>
    <row r="1020" spans="1:13" x14ac:dyDescent="0.35">
      <c r="A1020" s="74" t="s">
        <v>40</v>
      </c>
      <c r="B1020" s="74" t="s">
        <v>1539</v>
      </c>
      <c r="C1020" s="75" t="s">
        <v>1540</v>
      </c>
      <c r="D1020" s="76">
        <v>43935</v>
      </c>
      <c r="E1020" s="76">
        <v>44210</v>
      </c>
      <c r="F1020" s="75" t="s">
        <v>314</v>
      </c>
      <c r="G1020" s="74" t="s">
        <v>231</v>
      </c>
      <c r="H1020" s="74" t="s">
        <v>343</v>
      </c>
      <c r="I1020" s="77">
        <v>44734</v>
      </c>
      <c r="J1020" s="78">
        <v>1716.87</v>
      </c>
      <c r="K1020" s="66"/>
      <c r="L1020" s="72">
        <f>COUNTIFS($B$1:B1020,B1020)</f>
        <v>2</v>
      </c>
      <c r="M1020" s="73"/>
    </row>
    <row r="1021" spans="1:13" x14ac:dyDescent="0.35">
      <c r="A1021" s="74" t="s">
        <v>40</v>
      </c>
      <c r="B1021" s="74" t="s">
        <v>1539</v>
      </c>
      <c r="C1021" s="75" t="s">
        <v>1540</v>
      </c>
      <c r="D1021" s="76">
        <v>43935</v>
      </c>
      <c r="E1021" s="76">
        <v>44210</v>
      </c>
      <c r="F1021" s="75" t="s">
        <v>303</v>
      </c>
      <c r="G1021" s="74" t="s">
        <v>1541</v>
      </c>
      <c r="H1021" s="74" t="s">
        <v>343</v>
      </c>
      <c r="I1021" s="77">
        <v>44701</v>
      </c>
      <c r="J1021" s="78">
        <v>43171.76</v>
      </c>
      <c r="K1021" s="66"/>
      <c r="L1021" s="72">
        <f>COUNTIFS($B$1:B1021,B1021)</f>
        <v>3</v>
      </c>
      <c r="M1021" s="73"/>
    </row>
    <row r="1022" spans="1:13" x14ac:dyDescent="0.35">
      <c r="A1022" s="74" t="s">
        <v>40</v>
      </c>
      <c r="B1022" s="74" t="s">
        <v>1539</v>
      </c>
      <c r="C1022" s="75" t="s">
        <v>1540</v>
      </c>
      <c r="D1022" s="76">
        <v>43935</v>
      </c>
      <c r="E1022" s="76">
        <v>44210</v>
      </c>
      <c r="F1022" s="75" t="s">
        <v>303</v>
      </c>
      <c r="G1022" s="74" t="s">
        <v>1542</v>
      </c>
      <c r="H1022" s="74" t="s">
        <v>343</v>
      </c>
      <c r="I1022" s="77">
        <v>44734</v>
      </c>
      <c r="J1022" s="78">
        <v>43320.92</v>
      </c>
      <c r="K1022" s="66"/>
      <c r="L1022" s="72">
        <f>COUNTIFS($B$1:B1022,B1022)</f>
        <v>4</v>
      </c>
      <c r="M1022" s="73"/>
    </row>
    <row r="1023" spans="1:13" x14ac:dyDescent="0.35">
      <c r="A1023" s="74" t="s">
        <v>40</v>
      </c>
      <c r="B1023" s="74" t="s">
        <v>1539</v>
      </c>
      <c r="C1023" s="75" t="s">
        <v>1540</v>
      </c>
      <c r="D1023" s="76">
        <v>43935</v>
      </c>
      <c r="E1023" s="76">
        <v>44210</v>
      </c>
      <c r="F1023" s="75" t="s">
        <v>310</v>
      </c>
      <c r="G1023" s="74" t="s">
        <v>1543</v>
      </c>
      <c r="H1023" s="74" t="s">
        <v>343</v>
      </c>
      <c r="I1023" s="77">
        <v>44734</v>
      </c>
      <c r="J1023" s="78">
        <v>4547.78</v>
      </c>
      <c r="K1023" s="66"/>
      <c r="L1023" s="72">
        <f>COUNTIFS($B$1:B1023,B1023)</f>
        <v>5</v>
      </c>
      <c r="M1023" s="73"/>
    </row>
    <row r="1024" spans="1:13" x14ac:dyDescent="0.35">
      <c r="A1024" s="74" t="s">
        <v>40</v>
      </c>
      <c r="B1024" s="74" t="s">
        <v>1539</v>
      </c>
      <c r="C1024" s="75" t="s">
        <v>1540</v>
      </c>
      <c r="D1024" s="76">
        <v>43935</v>
      </c>
      <c r="E1024" s="76">
        <v>44210</v>
      </c>
      <c r="F1024" s="75" t="s">
        <v>571</v>
      </c>
      <c r="G1024" s="74" t="s">
        <v>1544</v>
      </c>
      <c r="H1024" s="74" t="s">
        <v>343</v>
      </c>
      <c r="I1024" s="77">
        <v>44734</v>
      </c>
      <c r="J1024" s="78">
        <v>6871.21</v>
      </c>
      <c r="K1024" s="66"/>
      <c r="L1024" s="72">
        <f>COUNTIFS($B$1:B1024,B1024)</f>
        <v>6</v>
      </c>
      <c r="M1024" s="73"/>
    </row>
    <row r="1025" spans="1:13" x14ac:dyDescent="0.35">
      <c r="A1025" s="74" t="s">
        <v>40</v>
      </c>
      <c r="B1025" s="74" t="s">
        <v>1539</v>
      </c>
      <c r="C1025" s="75" t="s">
        <v>1540</v>
      </c>
      <c r="D1025" s="76">
        <v>43935</v>
      </c>
      <c r="E1025" s="76">
        <v>44210</v>
      </c>
      <c r="F1025" s="75" t="s">
        <v>314</v>
      </c>
      <c r="G1025" s="74" t="s">
        <v>1545</v>
      </c>
      <c r="H1025" s="74" t="s">
        <v>343</v>
      </c>
      <c r="I1025" s="77">
        <v>44734</v>
      </c>
      <c r="J1025" s="78">
        <v>2028.05</v>
      </c>
      <c r="K1025" s="66"/>
      <c r="L1025" s="72">
        <f>COUNTIFS($B$1:B1025,B1025)</f>
        <v>7</v>
      </c>
      <c r="M1025" s="73"/>
    </row>
    <row r="1026" spans="1:13" x14ac:dyDescent="0.35">
      <c r="A1026" s="74" t="s">
        <v>40</v>
      </c>
      <c r="B1026" s="74" t="s">
        <v>1539</v>
      </c>
      <c r="C1026" s="75" t="s">
        <v>1540</v>
      </c>
      <c r="D1026" s="76">
        <v>43935</v>
      </c>
      <c r="E1026" s="76">
        <v>44210</v>
      </c>
      <c r="F1026" s="75" t="s">
        <v>314</v>
      </c>
      <c r="G1026" s="74" t="s">
        <v>111</v>
      </c>
      <c r="H1026" s="74" t="s">
        <v>305</v>
      </c>
      <c r="I1026" s="77">
        <v>45016</v>
      </c>
      <c r="J1026" s="78">
        <v>508.4</v>
      </c>
      <c r="K1026" s="66"/>
      <c r="L1026" s="72">
        <f>COUNTIFS($B$1:B1026,B1026)</f>
        <v>8</v>
      </c>
      <c r="M1026" s="73"/>
    </row>
    <row r="1027" spans="1:13" x14ac:dyDescent="0.35">
      <c r="A1027" s="74" t="s">
        <v>40</v>
      </c>
      <c r="B1027" s="74" t="s">
        <v>1539</v>
      </c>
      <c r="C1027" s="75" t="s">
        <v>1540</v>
      </c>
      <c r="D1027" s="76">
        <v>43935</v>
      </c>
      <c r="E1027" s="76">
        <v>44210</v>
      </c>
      <c r="F1027" s="75" t="s">
        <v>303</v>
      </c>
      <c r="G1027" s="74" t="s">
        <v>1541</v>
      </c>
      <c r="H1027" s="74" t="s">
        <v>305</v>
      </c>
      <c r="I1027" s="77">
        <v>45016</v>
      </c>
      <c r="J1027" s="78">
        <v>43171.76</v>
      </c>
      <c r="K1027" s="66"/>
      <c r="L1027" s="72">
        <f>COUNTIFS($B$1:B1027,B1027)</f>
        <v>9</v>
      </c>
      <c r="M1027" s="73"/>
    </row>
    <row r="1028" spans="1:13" x14ac:dyDescent="0.35">
      <c r="A1028" s="74" t="s">
        <v>40</v>
      </c>
      <c r="B1028" s="74" t="s">
        <v>1539</v>
      </c>
      <c r="C1028" s="75" t="s">
        <v>1540</v>
      </c>
      <c r="D1028" s="76">
        <v>43935</v>
      </c>
      <c r="E1028" s="76">
        <v>44210</v>
      </c>
      <c r="F1028" s="75" t="s">
        <v>303</v>
      </c>
      <c r="G1028" s="74" t="s">
        <v>1542</v>
      </c>
      <c r="H1028" s="74" t="s">
        <v>305</v>
      </c>
      <c r="I1028" s="77">
        <v>45016</v>
      </c>
      <c r="J1028" s="78">
        <v>43320.92</v>
      </c>
      <c r="K1028" s="66"/>
      <c r="L1028" s="72">
        <f>COUNTIFS($B$1:B1028,B1028)</f>
        <v>10</v>
      </c>
      <c r="M1028" s="73"/>
    </row>
    <row r="1029" spans="1:13" x14ac:dyDescent="0.35">
      <c r="A1029" s="74" t="s">
        <v>40</v>
      </c>
      <c r="B1029" s="74" t="s">
        <v>1539</v>
      </c>
      <c r="C1029" s="75" t="s">
        <v>1540</v>
      </c>
      <c r="D1029" s="76">
        <v>43935</v>
      </c>
      <c r="E1029" s="76">
        <v>44210</v>
      </c>
      <c r="F1029" s="75" t="s">
        <v>314</v>
      </c>
      <c r="G1029" s="74" t="s">
        <v>1545</v>
      </c>
      <c r="H1029" s="74" t="s">
        <v>305</v>
      </c>
      <c r="I1029" s="77">
        <v>45016</v>
      </c>
      <c r="J1029" s="78">
        <v>2028.05</v>
      </c>
      <c r="K1029" s="66"/>
      <c r="L1029" s="72">
        <f>COUNTIFS($B$1:B1029,B1029)</f>
        <v>11</v>
      </c>
      <c r="M1029" s="73"/>
    </row>
    <row r="1030" spans="1:13" x14ac:dyDescent="0.35">
      <c r="A1030" s="75" t="s">
        <v>40</v>
      </c>
      <c r="B1030" s="75" t="s">
        <v>1546</v>
      </c>
      <c r="C1030" s="75" t="s">
        <v>1547</v>
      </c>
      <c r="D1030" s="76">
        <v>44019</v>
      </c>
      <c r="E1030" s="76">
        <v>44798</v>
      </c>
      <c r="F1030" s="75" t="s">
        <v>400</v>
      </c>
      <c r="G1030" s="75" t="s">
        <v>1548</v>
      </c>
      <c r="H1030" s="74" t="s">
        <v>449</v>
      </c>
      <c r="I1030" s="76">
        <v>44798</v>
      </c>
      <c r="J1030" s="79">
        <v>246159</v>
      </c>
      <c r="K1030" s="66"/>
      <c r="L1030" s="72">
        <f>COUNTIFS($B$1:B1030,B1030)</f>
        <v>1</v>
      </c>
      <c r="M1030" s="73"/>
    </row>
    <row r="1031" spans="1:13" x14ac:dyDescent="0.35">
      <c r="A1031" s="75" t="s">
        <v>40</v>
      </c>
      <c r="B1031" s="75" t="s">
        <v>1546</v>
      </c>
      <c r="C1031" s="75" t="s">
        <v>1547</v>
      </c>
      <c r="D1031" s="76">
        <v>44019</v>
      </c>
      <c r="E1031" s="76">
        <v>44798</v>
      </c>
      <c r="F1031" s="75" t="s">
        <v>314</v>
      </c>
      <c r="G1031" s="75" t="s">
        <v>1549</v>
      </c>
      <c r="H1031" s="74" t="s">
        <v>449</v>
      </c>
      <c r="I1031" s="76">
        <v>44798</v>
      </c>
      <c r="J1031" s="79">
        <v>968.78</v>
      </c>
      <c r="K1031" s="66"/>
      <c r="L1031" s="72">
        <f>COUNTIFS($B$1:B1031,B1031)</f>
        <v>2</v>
      </c>
      <c r="M1031" s="73"/>
    </row>
    <row r="1032" spans="1:13" x14ac:dyDescent="0.35">
      <c r="A1032" s="75" t="s">
        <v>40</v>
      </c>
      <c r="B1032" s="75" t="s">
        <v>1546</v>
      </c>
      <c r="C1032" s="75" t="s">
        <v>1547</v>
      </c>
      <c r="D1032" s="76">
        <v>44019</v>
      </c>
      <c r="E1032" s="76">
        <v>44798</v>
      </c>
      <c r="F1032" s="75" t="s">
        <v>314</v>
      </c>
      <c r="G1032" s="75" t="s">
        <v>1550</v>
      </c>
      <c r="H1032" s="74" t="s">
        <v>449</v>
      </c>
      <c r="I1032" s="76">
        <v>44798</v>
      </c>
      <c r="J1032" s="79">
        <v>968.78</v>
      </c>
      <c r="K1032" s="66"/>
      <c r="L1032" s="72">
        <f>COUNTIFS($B$1:B1032,B1032)</f>
        <v>3</v>
      </c>
      <c r="M1032" s="73"/>
    </row>
    <row r="1033" spans="1:13" x14ac:dyDescent="0.35">
      <c r="A1033" s="75" t="s">
        <v>40</v>
      </c>
      <c r="B1033" s="75" t="s">
        <v>1546</v>
      </c>
      <c r="C1033" s="75" t="s">
        <v>1547</v>
      </c>
      <c r="D1033" s="76">
        <v>44019</v>
      </c>
      <c r="E1033" s="76">
        <v>44798</v>
      </c>
      <c r="F1033" s="75" t="s">
        <v>408</v>
      </c>
      <c r="G1033" s="75" t="s">
        <v>1551</v>
      </c>
      <c r="H1033" s="74" t="s">
        <v>449</v>
      </c>
      <c r="I1033" s="76">
        <v>44798</v>
      </c>
      <c r="J1033" s="79">
        <v>316071</v>
      </c>
      <c r="K1033" s="66"/>
      <c r="L1033" s="72">
        <f>COUNTIFS($B$1:B1033,B1033)</f>
        <v>4</v>
      </c>
      <c r="M1033" s="73"/>
    </row>
    <row r="1034" spans="1:13" x14ac:dyDescent="0.35">
      <c r="A1034" s="75" t="s">
        <v>40</v>
      </c>
      <c r="B1034" s="75" t="s">
        <v>1546</v>
      </c>
      <c r="C1034" s="75" t="s">
        <v>1547</v>
      </c>
      <c r="D1034" s="76">
        <v>44019</v>
      </c>
      <c r="E1034" s="76">
        <v>44798</v>
      </c>
      <c r="F1034" s="75" t="s">
        <v>314</v>
      </c>
      <c r="G1034" s="75" t="s">
        <v>1552</v>
      </c>
      <c r="H1034" s="74" t="s">
        <v>449</v>
      </c>
      <c r="I1034" s="76">
        <v>44798</v>
      </c>
      <c r="J1034" s="79">
        <v>3271.55</v>
      </c>
      <c r="K1034" s="66"/>
      <c r="L1034" s="72">
        <f>COUNTIFS($B$1:B1034,B1034)</f>
        <v>5</v>
      </c>
      <c r="M1034" s="73"/>
    </row>
    <row r="1035" spans="1:13" x14ac:dyDescent="0.35">
      <c r="A1035" s="75" t="s">
        <v>40</v>
      </c>
      <c r="B1035" s="75" t="s">
        <v>1546</v>
      </c>
      <c r="C1035" s="75" t="s">
        <v>1547</v>
      </c>
      <c r="D1035" s="76">
        <v>44019</v>
      </c>
      <c r="E1035" s="76">
        <v>44798</v>
      </c>
      <c r="F1035" s="75" t="s">
        <v>314</v>
      </c>
      <c r="G1035" s="75" t="s">
        <v>1553</v>
      </c>
      <c r="H1035" s="74" t="s">
        <v>449</v>
      </c>
      <c r="I1035" s="76">
        <v>44798</v>
      </c>
      <c r="J1035" s="79">
        <v>3271.55</v>
      </c>
      <c r="K1035" s="66"/>
      <c r="L1035" s="72">
        <f>COUNTIFS($B$1:B1035,B1035)</f>
        <v>6</v>
      </c>
      <c r="M1035" s="73"/>
    </row>
    <row r="1036" spans="1:13" x14ac:dyDescent="0.35">
      <c r="A1036" s="75" t="s">
        <v>40</v>
      </c>
      <c r="B1036" s="75" t="s">
        <v>1546</v>
      </c>
      <c r="C1036" s="75" t="s">
        <v>1547</v>
      </c>
      <c r="D1036" s="76">
        <v>44019</v>
      </c>
      <c r="E1036" s="76">
        <v>44798</v>
      </c>
      <c r="F1036" s="75" t="s">
        <v>303</v>
      </c>
      <c r="G1036" s="75" t="s">
        <v>235</v>
      </c>
      <c r="H1036" s="74" t="s">
        <v>449</v>
      </c>
      <c r="I1036" s="76">
        <v>44798</v>
      </c>
      <c r="J1036" s="79">
        <v>401200</v>
      </c>
      <c r="K1036" s="66"/>
      <c r="L1036" s="72">
        <f>COUNTIFS($B$1:B1036,B1036)</f>
        <v>7</v>
      </c>
      <c r="M1036" s="73"/>
    </row>
    <row r="1037" spans="1:13" x14ac:dyDescent="0.35">
      <c r="A1037" s="75" t="s">
        <v>40</v>
      </c>
      <c r="B1037" s="75" t="s">
        <v>1546</v>
      </c>
      <c r="C1037" s="75" t="s">
        <v>1547</v>
      </c>
      <c r="D1037" s="76">
        <v>44019</v>
      </c>
      <c r="E1037" s="76">
        <v>44798</v>
      </c>
      <c r="F1037" s="75" t="s">
        <v>303</v>
      </c>
      <c r="G1037" s="75" t="s">
        <v>236</v>
      </c>
      <c r="H1037" s="74" t="s">
        <v>449</v>
      </c>
      <c r="I1037" s="76">
        <v>44798</v>
      </c>
      <c r="J1037" s="79">
        <v>401200</v>
      </c>
      <c r="K1037" s="66"/>
      <c r="L1037" s="72">
        <f>COUNTIFS($B$1:B1037,B1037)</f>
        <v>8</v>
      </c>
      <c r="M1037" s="73"/>
    </row>
    <row r="1038" spans="1:13" x14ac:dyDescent="0.35">
      <c r="A1038" s="75" t="s">
        <v>40</v>
      </c>
      <c r="B1038" s="75" t="s">
        <v>1546</v>
      </c>
      <c r="C1038" s="75" t="s">
        <v>1547</v>
      </c>
      <c r="D1038" s="76">
        <v>44019</v>
      </c>
      <c r="E1038" s="76">
        <v>44798</v>
      </c>
      <c r="F1038" s="75" t="s">
        <v>418</v>
      </c>
      <c r="G1038" s="75" t="s">
        <v>233</v>
      </c>
      <c r="H1038" s="74" t="s">
        <v>449</v>
      </c>
      <c r="I1038" s="76">
        <v>44798</v>
      </c>
      <c r="J1038" s="79">
        <v>189282.62</v>
      </c>
      <c r="K1038" s="66"/>
      <c r="L1038" s="72">
        <f>COUNTIFS($B$1:B1038,B1038)</f>
        <v>9</v>
      </c>
      <c r="M1038" s="73"/>
    </row>
    <row r="1039" spans="1:13" x14ac:dyDescent="0.35">
      <c r="A1039" s="75" t="s">
        <v>40</v>
      </c>
      <c r="B1039" s="75" t="s">
        <v>1546</v>
      </c>
      <c r="C1039" s="75" t="s">
        <v>1547</v>
      </c>
      <c r="D1039" s="76">
        <v>44019</v>
      </c>
      <c r="E1039" s="76">
        <v>44798</v>
      </c>
      <c r="F1039" s="75" t="s">
        <v>418</v>
      </c>
      <c r="G1039" s="75" t="s">
        <v>234</v>
      </c>
      <c r="H1039" s="74" t="s">
        <v>449</v>
      </c>
      <c r="I1039" s="76">
        <v>44798</v>
      </c>
      <c r="J1039" s="79">
        <v>189282.62</v>
      </c>
      <c r="K1039" s="42"/>
      <c r="L1039" s="72">
        <f>COUNTIFS($B$1:B1039,B1039)</f>
        <v>10</v>
      </c>
      <c r="M1039" s="73"/>
    </row>
    <row r="1040" spans="1:13" x14ac:dyDescent="0.35">
      <c r="A1040" s="75" t="s">
        <v>40</v>
      </c>
      <c r="B1040" s="75" t="s">
        <v>1546</v>
      </c>
      <c r="C1040" s="75" t="s">
        <v>1547</v>
      </c>
      <c r="D1040" s="76">
        <v>44019</v>
      </c>
      <c r="E1040" s="76">
        <v>44798</v>
      </c>
      <c r="F1040" s="75" t="s">
        <v>303</v>
      </c>
      <c r="G1040" s="75" t="s">
        <v>1554</v>
      </c>
      <c r="H1040" s="74" t="s">
        <v>449</v>
      </c>
      <c r="I1040" s="76">
        <v>44798</v>
      </c>
      <c r="J1040" s="79">
        <v>305384</v>
      </c>
      <c r="K1040" s="66"/>
      <c r="L1040" s="72">
        <f>COUNTIFS($B$1:B1040,B1040)</f>
        <v>11</v>
      </c>
      <c r="M1040" s="73"/>
    </row>
    <row r="1041" spans="1:13" x14ac:dyDescent="0.35">
      <c r="A1041" s="75" t="s">
        <v>40</v>
      </c>
      <c r="B1041" s="75" t="s">
        <v>1546</v>
      </c>
      <c r="C1041" s="75" t="s">
        <v>1547</v>
      </c>
      <c r="D1041" s="76">
        <v>44019</v>
      </c>
      <c r="E1041" s="76">
        <v>44798</v>
      </c>
      <c r="F1041" s="75" t="s">
        <v>303</v>
      </c>
      <c r="G1041" s="75" t="s">
        <v>1555</v>
      </c>
      <c r="H1041" s="74" t="s">
        <v>449</v>
      </c>
      <c r="I1041" s="76">
        <v>44798</v>
      </c>
      <c r="J1041" s="79">
        <v>305384</v>
      </c>
      <c r="K1041" s="66"/>
      <c r="L1041" s="72">
        <f>COUNTIFS($B$1:B1041,B1041)</f>
        <v>12</v>
      </c>
      <c r="M1041" s="73"/>
    </row>
    <row r="1042" spans="1:13" x14ac:dyDescent="0.35">
      <c r="A1042" s="75" t="s">
        <v>40</v>
      </c>
      <c r="B1042" s="75" t="s">
        <v>1546</v>
      </c>
      <c r="C1042" s="75" t="s">
        <v>1547</v>
      </c>
      <c r="D1042" s="76">
        <v>44019</v>
      </c>
      <c r="E1042" s="76">
        <v>44798</v>
      </c>
      <c r="F1042" s="75" t="s">
        <v>418</v>
      </c>
      <c r="G1042" s="75" t="s">
        <v>1556</v>
      </c>
      <c r="H1042" s="74" t="s">
        <v>449</v>
      </c>
      <c r="I1042" s="76">
        <v>44798</v>
      </c>
      <c r="J1042" s="79">
        <v>246221.16</v>
      </c>
      <c r="K1042" s="66"/>
      <c r="L1042" s="72">
        <f>COUNTIFS($B$1:B1042,B1042)</f>
        <v>13</v>
      </c>
      <c r="M1042" s="73"/>
    </row>
    <row r="1043" spans="1:13" x14ac:dyDescent="0.35">
      <c r="A1043" s="75" t="s">
        <v>40</v>
      </c>
      <c r="B1043" s="75" t="s">
        <v>1546</v>
      </c>
      <c r="C1043" s="75" t="s">
        <v>1547</v>
      </c>
      <c r="D1043" s="76">
        <v>44019</v>
      </c>
      <c r="E1043" s="76">
        <v>44798</v>
      </c>
      <c r="F1043" s="75" t="s">
        <v>418</v>
      </c>
      <c r="G1043" s="75" t="s">
        <v>1557</v>
      </c>
      <c r="H1043" s="74" t="s">
        <v>449</v>
      </c>
      <c r="I1043" s="76">
        <v>44798</v>
      </c>
      <c r="J1043" s="79">
        <v>246221.16</v>
      </c>
      <c r="K1043" s="66"/>
      <c r="L1043" s="72">
        <f>COUNTIFS($B$1:B1043,B1043)</f>
        <v>14</v>
      </c>
      <c r="M1043" s="73"/>
    </row>
    <row r="1044" spans="1:13" x14ac:dyDescent="0.35">
      <c r="A1044" s="75" t="s">
        <v>40</v>
      </c>
      <c r="B1044" s="75" t="s">
        <v>1546</v>
      </c>
      <c r="C1044" s="75" t="s">
        <v>1547</v>
      </c>
      <c r="D1044" s="76">
        <v>44019</v>
      </c>
      <c r="E1044" s="76">
        <v>44798</v>
      </c>
      <c r="F1044" s="75" t="s">
        <v>400</v>
      </c>
      <c r="G1044" s="75" t="s">
        <v>1527</v>
      </c>
      <c r="H1044" s="74" t="s">
        <v>449</v>
      </c>
      <c r="I1044" s="76">
        <v>44798</v>
      </c>
      <c r="J1044" s="79">
        <v>948</v>
      </c>
      <c r="K1044" s="66"/>
      <c r="L1044" s="72">
        <f>COUNTIFS($B$1:B1044,B1044)</f>
        <v>15</v>
      </c>
      <c r="M1044" s="73"/>
    </row>
    <row r="1045" spans="1:13" x14ac:dyDescent="0.35">
      <c r="A1045" s="74" t="s">
        <v>40</v>
      </c>
      <c r="B1045" s="74" t="s">
        <v>1558</v>
      </c>
      <c r="C1045" s="75" t="s">
        <v>1559</v>
      </c>
      <c r="D1045" s="76">
        <v>44111</v>
      </c>
      <c r="E1045" s="76">
        <v>44326</v>
      </c>
      <c r="F1045" s="75" t="s">
        <v>314</v>
      </c>
      <c r="G1045" s="74" t="s">
        <v>1560</v>
      </c>
      <c r="H1045" s="74" t="s">
        <v>343</v>
      </c>
      <c r="I1045" s="77">
        <v>44861</v>
      </c>
      <c r="J1045" s="78">
        <v>141.93</v>
      </c>
      <c r="K1045" s="66"/>
      <c r="L1045" s="72">
        <f>COUNTIFS($B$1:B1045,B1045)</f>
        <v>1</v>
      </c>
      <c r="M1045" s="73"/>
    </row>
    <row r="1046" spans="1:13" x14ac:dyDescent="0.35">
      <c r="A1046" s="74" t="s">
        <v>40</v>
      </c>
      <c r="B1046" s="74" t="s">
        <v>1558</v>
      </c>
      <c r="C1046" s="75" t="s">
        <v>1559</v>
      </c>
      <c r="D1046" s="76">
        <v>44111</v>
      </c>
      <c r="E1046" s="76">
        <v>44326</v>
      </c>
      <c r="F1046" s="75" t="s">
        <v>314</v>
      </c>
      <c r="G1046" s="74" t="s">
        <v>1561</v>
      </c>
      <c r="H1046" s="74" t="s">
        <v>343</v>
      </c>
      <c r="I1046" s="77">
        <v>44861</v>
      </c>
      <c r="J1046" s="78">
        <v>479.29</v>
      </c>
      <c r="K1046" s="66"/>
      <c r="L1046" s="72">
        <f>COUNTIFS($B$1:B1046,B1046)</f>
        <v>2</v>
      </c>
      <c r="M1046" s="73"/>
    </row>
    <row r="1047" spans="1:13" x14ac:dyDescent="0.35">
      <c r="A1047" s="74" t="s">
        <v>40</v>
      </c>
      <c r="B1047" s="74" t="s">
        <v>1558</v>
      </c>
      <c r="C1047" s="75" t="s">
        <v>1559</v>
      </c>
      <c r="D1047" s="76">
        <v>44111</v>
      </c>
      <c r="E1047" s="76">
        <v>44326</v>
      </c>
      <c r="F1047" s="75" t="s">
        <v>303</v>
      </c>
      <c r="G1047" s="74" t="s">
        <v>1562</v>
      </c>
      <c r="H1047" s="74" t="s">
        <v>343</v>
      </c>
      <c r="I1047" s="77">
        <v>44861</v>
      </c>
      <c r="J1047" s="78">
        <v>40123.730000000003</v>
      </c>
      <c r="K1047" s="66"/>
      <c r="L1047" s="72">
        <f>COUNTIFS($B$1:B1047,B1047)</f>
        <v>3</v>
      </c>
      <c r="M1047" s="73"/>
    </row>
    <row r="1048" spans="1:13" x14ac:dyDescent="0.35">
      <c r="A1048" s="74" t="s">
        <v>40</v>
      </c>
      <c r="B1048" s="74" t="s">
        <v>1558</v>
      </c>
      <c r="C1048" s="75" t="s">
        <v>1559</v>
      </c>
      <c r="D1048" s="76">
        <v>44111</v>
      </c>
      <c r="E1048" s="76">
        <v>44326</v>
      </c>
      <c r="F1048" s="75" t="s">
        <v>303</v>
      </c>
      <c r="G1048" s="74" t="s">
        <v>1563</v>
      </c>
      <c r="H1048" s="74" t="s">
        <v>343</v>
      </c>
      <c r="I1048" s="77">
        <v>44861</v>
      </c>
      <c r="J1048" s="78">
        <v>39242.080000000002</v>
      </c>
      <c r="K1048" s="66"/>
      <c r="L1048" s="72">
        <f>COUNTIFS($B$1:B1048,B1048)</f>
        <v>4</v>
      </c>
      <c r="M1048" s="73"/>
    </row>
    <row r="1049" spans="1:13" x14ac:dyDescent="0.35">
      <c r="A1049" s="74" t="s">
        <v>40</v>
      </c>
      <c r="B1049" s="74" t="s">
        <v>1558</v>
      </c>
      <c r="C1049" s="75" t="s">
        <v>1559</v>
      </c>
      <c r="D1049" s="76">
        <v>44111</v>
      </c>
      <c r="E1049" s="76">
        <v>44326</v>
      </c>
      <c r="F1049" s="75" t="s">
        <v>310</v>
      </c>
      <c r="G1049" s="74" t="s">
        <v>1564</v>
      </c>
      <c r="H1049" s="74" t="s">
        <v>343</v>
      </c>
      <c r="I1049" s="77">
        <v>44861</v>
      </c>
      <c r="J1049" s="78">
        <v>1269.58</v>
      </c>
      <c r="K1049" s="66"/>
      <c r="L1049" s="72">
        <f>COUNTIFS($B$1:B1049,B1049)</f>
        <v>5</v>
      </c>
      <c r="M1049" s="73"/>
    </row>
    <row r="1050" spans="1:13" x14ac:dyDescent="0.35">
      <c r="A1050" s="74" t="s">
        <v>40</v>
      </c>
      <c r="B1050" s="74" t="s">
        <v>1558</v>
      </c>
      <c r="C1050" s="75" t="s">
        <v>1559</v>
      </c>
      <c r="D1050" s="76">
        <v>44111</v>
      </c>
      <c r="E1050" s="76">
        <v>44326</v>
      </c>
      <c r="F1050" s="75" t="s">
        <v>571</v>
      </c>
      <c r="G1050" s="74" t="s">
        <v>1565</v>
      </c>
      <c r="H1050" s="74" t="s">
        <v>343</v>
      </c>
      <c r="I1050" s="77">
        <v>44861</v>
      </c>
      <c r="J1050" s="78">
        <v>1587.58</v>
      </c>
      <c r="K1050" s="66"/>
      <c r="L1050" s="72">
        <f>COUNTIFS($B$1:B1050,B1050)</f>
        <v>6</v>
      </c>
      <c r="M1050" s="73"/>
    </row>
    <row r="1051" spans="1:13" x14ac:dyDescent="0.35">
      <c r="A1051" s="74" t="s">
        <v>40</v>
      </c>
      <c r="B1051" s="74" t="s">
        <v>1558</v>
      </c>
      <c r="C1051" s="75" t="s">
        <v>1559</v>
      </c>
      <c r="D1051" s="76">
        <v>44111</v>
      </c>
      <c r="E1051" s="76">
        <v>44326</v>
      </c>
      <c r="F1051" s="75" t="s">
        <v>314</v>
      </c>
      <c r="G1051" s="74" t="s">
        <v>1566</v>
      </c>
      <c r="H1051" s="74" t="s">
        <v>343</v>
      </c>
      <c r="I1051" s="77">
        <v>44861</v>
      </c>
      <c r="J1051" s="78">
        <v>566.16</v>
      </c>
      <c r="K1051" s="66"/>
      <c r="L1051" s="72">
        <f>COUNTIFS($B$1:B1051,B1051)</f>
        <v>7</v>
      </c>
      <c r="M1051" s="73"/>
    </row>
    <row r="1052" spans="1:13" x14ac:dyDescent="0.35">
      <c r="A1052" s="74" t="s">
        <v>40</v>
      </c>
      <c r="B1052" s="74" t="s">
        <v>1558</v>
      </c>
      <c r="C1052" s="75" t="s">
        <v>1559</v>
      </c>
      <c r="D1052" s="76">
        <v>44111</v>
      </c>
      <c r="E1052" s="76">
        <v>44326</v>
      </c>
      <c r="F1052" s="75" t="s">
        <v>314</v>
      </c>
      <c r="G1052" s="74" t="s">
        <v>1560</v>
      </c>
      <c r="H1052" s="74" t="s">
        <v>305</v>
      </c>
      <c r="I1052" s="77">
        <v>45016</v>
      </c>
      <c r="J1052" s="78">
        <v>141.93</v>
      </c>
      <c r="K1052" s="66"/>
      <c r="L1052" s="72">
        <f>COUNTIFS($B$1:B1052,B1052)</f>
        <v>8</v>
      </c>
      <c r="M1052" s="73"/>
    </row>
    <row r="1053" spans="1:13" x14ac:dyDescent="0.35">
      <c r="A1053" s="74" t="s">
        <v>40</v>
      </c>
      <c r="B1053" s="74" t="s">
        <v>1558</v>
      </c>
      <c r="C1053" s="75" t="s">
        <v>1559</v>
      </c>
      <c r="D1053" s="76">
        <v>44111</v>
      </c>
      <c r="E1053" s="76">
        <v>44326</v>
      </c>
      <c r="F1053" s="75" t="s">
        <v>303</v>
      </c>
      <c r="G1053" s="74" t="s">
        <v>1562</v>
      </c>
      <c r="H1053" s="74" t="s">
        <v>305</v>
      </c>
      <c r="I1053" s="77">
        <v>45016</v>
      </c>
      <c r="J1053" s="78">
        <v>40123.730000000003</v>
      </c>
      <c r="K1053" s="66"/>
      <c r="L1053" s="72">
        <f>COUNTIFS($B$1:B1053,B1053)</f>
        <v>9</v>
      </c>
      <c r="M1053" s="73"/>
    </row>
    <row r="1054" spans="1:13" x14ac:dyDescent="0.35">
      <c r="A1054" s="74" t="s">
        <v>40</v>
      </c>
      <c r="B1054" s="74" t="s">
        <v>1558</v>
      </c>
      <c r="C1054" s="75" t="s">
        <v>1559</v>
      </c>
      <c r="D1054" s="76">
        <v>44111</v>
      </c>
      <c r="E1054" s="76">
        <v>44326</v>
      </c>
      <c r="F1054" s="75" t="s">
        <v>303</v>
      </c>
      <c r="G1054" s="74" t="s">
        <v>1563</v>
      </c>
      <c r="H1054" s="74" t="s">
        <v>305</v>
      </c>
      <c r="I1054" s="77">
        <v>45016</v>
      </c>
      <c r="J1054" s="78">
        <v>39242.080000000002</v>
      </c>
      <c r="K1054" s="66"/>
      <c r="L1054" s="72">
        <f>COUNTIFS($B$1:B1054,B1054)</f>
        <v>10</v>
      </c>
      <c r="M1054" s="73"/>
    </row>
    <row r="1055" spans="1:13" x14ac:dyDescent="0.35">
      <c r="A1055" s="75" t="s">
        <v>40</v>
      </c>
      <c r="B1055" s="75" t="s">
        <v>1567</v>
      </c>
      <c r="C1055" s="75" t="s">
        <v>1568</v>
      </c>
      <c r="D1055" s="76">
        <v>44375</v>
      </c>
      <c r="E1055" s="76">
        <v>44775</v>
      </c>
      <c r="F1055" s="75" t="s">
        <v>463</v>
      </c>
      <c r="G1055" s="75" t="s">
        <v>21</v>
      </c>
      <c r="H1055" s="74" t="s">
        <v>449</v>
      </c>
      <c r="I1055" s="76">
        <v>44775</v>
      </c>
      <c r="J1055" s="79">
        <v>0</v>
      </c>
      <c r="K1055" s="66"/>
      <c r="L1055" s="72">
        <f>COUNTIFS($B$1:B1055,B1055)</f>
        <v>1</v>
      </c>
      <c r="M1055" s="73"/>
    </row>
    <row r="1056" spans="1:13" x14ac:dyDescent="0.35">
      <c r="A1056" s="75" t="s">
        <v>40</v>
      </c>
      <c r="B1056" s="75" t="s">
        <v>1567</v>
      </c>
      <c r="C1056" s="75" t="s">
        <v>1568</v>
      </c>
      <c r="D1056" s="76">
        <v>44375</v>
      </c>
      <c r="E1056" s="76">
        <v>44775</v>
      </c>
      <c r="F1056" s="75" t="s">
        <v>314</v>
      </c>
      <c r="G1056" s="75" t="s">
        <v>1569</v>
      </c>
      <c r="H1056" s="74" t="s">
        <v>449</v>
      </c>
      <c r="I1056" s="76">
        <v>44775</v>
      </c>
      <c r="J1056" s="79">
        <v>591.12</v>
      </c>
      <c r="K1056" s="66"/>
      <c r="L1056" s="72">
        <f>COUNTIFS($B$1:B1056,B1056)</f>
        <v>2</v>
      </c>
      <c r="M1056" s="73"/>
    </row>
    <row r="1057" spans="1:13" x14ac:dyDescent="0.35">
      <c r="A1057" s="75" t="s">
        <v>40</v>
      </c>
      <c r="B1057" s="75" t="s">
        <v>1567</v>
      </c>
      <c r="C1057" s="75" t="s">
        <v>1568</v>
      </c>
      <c r="D1057" s="76">
        <v>44375</v>
      </c>
      <c r="E1057" s="76">
        <v>44775</v>
      </c>
      <c r="F1057" s="75" t="s">
        <v>314</v>
      </c>
      <c r="G1057" s="75" t="s">
        <v>237</v>
      </c>
      <c r="H1057" s="74" t="s">
        <v>449</v>
      </c>
      <c r="I1057" s="76">
        <v>44775</v>
      </c>
      <c r="J1057" s="79">
        <v>1996.2</v>
      </c>
      <c r="K1057" s="66"/>
      <c r="L1057" s="72">
        <f>COUNTIFS($B$1:B1057,B1057)</f>
        <v>3</v>
      </c>
      <c r="M1057" s="73"/>
    </row>
    <row r="1058" spans="1:13" x14ac:dyDescent="0.35">
      <c r="A1058" s="75" t="s">
        <v>40</v>
      </c>
      <c r="B1058" s="75" t="s">
        <v>1567</v>
      </c>
      <c r="C1058" s="75" t="s">
        <v>1568</v>
      </c>
      <c r="D1058" s="76">
        <v>44375</v>
      </c>
      <c r="E1058" s="76">
        <v>44775</v>
      </c>
      <c r="F1058" s="75" t="s">
        <v>310</v>
      </c>
      <c r="G1058" s="75" t="s">
        <v>226</v>
      </c>
      <c r="H1058" s="74" t="s">
        <v>449</v>
      </c>
      <c r="I1058" s="76">
        <v>44775</v>
      </c>
      <c r="J1058" s="79">
        <v>5287.68</v>
      </c>
      <c r="K1058" s="66"/>
      <c r="L1058" s="72">
        <f>COUNTIFS($B$1:B1058,B1058)</f>
        <v>4</v>
      </c>
      <c r="M1058" s="73"/>
    </row>
    <row r="1059" spans="1:13" x14ac:dyDescent="0.35">
      <c r="A1059" s="75" t="s">
        <v>40</v>
      </c>
      <c r="B1059" s="75" t="s">
        <v>1567</v>
      </c>
      <c r="C1059" s="75" t="s">
        <v>1568</v>
      </c>
      <c r="D1059" s="76">
        <v>44375</v>
      </c>
      <c r="E1059" s="76">
        <v>44775</v>
      </c>
      <c r="F1059" s="75" t="s">
        <v>571</v>
      </c>
      <c r="G1059" s="75" t="s">
        <v>1570</v>
      </c>
      <c r="H1059" s="74" t="s">
        <v>449</v>
      </c>
      <c r="I1059" s="76">
        <v>44775</v>
      </c>
      <c r="J1059" s="79">
        <v>6612.12</v>
      </c>
      <c r="K1059" s="66"/>
      <c r="L1059" s="72">
        <f>COUNTIFS($B$1:B1059,B1059)</f>
        <v>5</v>
      </c>
      <c r="M1059" s="73"/>
    </row>
    <row r="1060" spans="1:13" x14ac:dyDescent="0.35">
      <c r="A1060" s="75" t="s">
        <v>40</v>
      </c>
      <c r="B1060" s="75" t="s">
        <v>1571</v>
      </c>
      <c r="C1060" s="75" t="s">
        <v>1572</v>
      </c>
      <c r="D1060" s="76">
        <v>44396</v>
      </c>
      <c r="E1060" s="76">
        <v>44943</v>
      </c>
      <c r="F1060" s="75" t="s">
        <v>463</v>
      </c>
      <c r="G1060" s="75" t="s">
        <v>21</v>
      </c>
      <c r="H1060" s="74" t="s">
        <v>449</v>
      </c>
      <c r="I1060" s="76">
        <v>44943</v>
      </c>
      <c r="J1060" s="79">
        <v>0</v>
      </c>
      <c r="K1060" s="66"/>
      <c r="L1060" s="72">
        <f>COUNTIFS($B$1:B1060,B1060)</f>
        <v>1</v>
      </c>
      <c r="M1060" s="73"/>
    </row>
    <row r="1061" spans="1:13" x14ac:dyDescent="0.35">
      <c r="A1061" s="75" t="s">
        <v>40</v>
      </c>
      <c r="B1061" s="75" t="s">
        <v>1571</v>
      </c>
      <c r="C1061" s="75" t="s">
        <v>1572</v>
      </c>
      <c r="D1061" s="76">
        <v>44396</v>
      </c>
      <c r="E1061" s="76">
        <v>44943</v>
      </c>
      <c r="F1061" s="75" t="s">
        <v>314</v>
      </c>
      <c r="G1061" s="75" t="s">
        <v>1573</v>
      </c>
      <c r="H1061" s="74" t="s">
        <v>449</v>
      </c>
      <c r="I1061" s="76">
        <v>44943</v>
      </c>
      <c r="J1061" s="79">
        <v>476.18</v>
      </c>
      <c r="K1061" s="66"/>
      <c r="L1061" s="72">
        <f>COUNTIFS($B$1:B1061,B1061)</f>
        <v>2</v>
      </c>
      <c r="M1061" s="73"/>
    </row>
    <row r="1062" spans="1:13" x14ac:dyDescent="0.35">
      <c r="A1062" s="75" t="s">
        <v>40</v>
      </c>
      <c r="B1062" s="75" t="s">
        <v>1571</v>
      </c>
      <c r="C1062" s="75" t="s">
        <v>1572</v>
      </c>
      <c r="D1062" s="76">
        <v>44396</v>
      </c>
      <c r="E1062" s="76">
        <v>44943</v>
      </c>
      <c r="F1062" s="75" t="s">
        <v>314</v>
      </c>
      <c r="G1062" s="75" t="s">
        <v>1574</v>
      </c>
      <c r="H1062" s="74" t="s">
        <v>449</v>
      </c>
      <c r="I1062" s="76">
        <v>44943</v>
      </c>
      <c r="J1062" s="79">
        <v>476.18</v>
      </c>
      <c r="K1062" s="66"/>
      <c r="L1062" s="72">
        <f>COUNTIFS($B$1:B1062,B1062)</f>
        <v>3</v>
      </c>
      <c r="M1062" s="73"/>
    </row>
    <row r="1063" spans="1:13" x14ac:dyDescent="0.35">
      <c r="A1063" s="75" t="s">
        <v>40</v>
      </c>
      <c r="B1063" s="75" t="s">
        <v>1571</v>
      </c>
      <c r="C1063" s="75" t="s">
        <v>1572</v>
      </c>
      <c r="D1063" s="76">
        <v>44396</v>
      </c>
      <c r="E1063" s="76">
        <v>44943</v>
      </c>
      <c r="F1063" s="75" t="s">
        <v>314</v>
      </c>
      <c r="G1063" s="75" t="s">
        <v>1575</v>
      </c>
      <c r="H1063" s="74" t="s">
        <v>449</v>
      </c>
      <c r="I1063" s="76">
        <v>44943</v>
      </c>
      <c r="J1063" s="79">
        <v>1608.05</v>
      </c>
      <c r="K1063" s="66"/>
      <c r="L1063" s="72">
        <f>COUNTIFS($B$1:B1063,B1063)</f>
        <v>4</v>
      </c>
      <c r="M1063" s="73"/>
    </row>
    <row r="1064" spans="1:13" x14ac:dyDescent="0.35">
      <c r="A1064" s="75" t="s">
        <v>40</v>
      </c>
      <c r="B1064" s="75" t="s">
        <v>1571</v>
      </c>
      <c r="C1064" s="75" t="s">
        <v>1572</v>
      </c>
      <c r="D1064" s="76">
        <v>44396</v>
      </c>
      <c r="E1064" s="76">
        <v>44943</v>
      </c>
      <c r="F1064" s="75" t="s">
        <v>314</v>
      </c>
      <c r="G1064" s="75" t="s">
        <v>1576</v>
      </c>
      <c r="H1064" s="74" t="s">
        <v>449</v>
      </c>
      <c r="I1064" s="76">
        <v>44943</v>
      </c>
      <c r="J1064" s="79">
        <v>1608.05</v>
      </c>
      <c r="K1064" s="66"/>
      <c r="L1064" s="72">
        <f>COUNTIFS($B$1:B1064,B1064)</f>
        <v>5</v>
      </c>
      <c r="M1064" s="73"/>
    </row>
    <row r="1065" spans="1:13" x14ac:dyDescent="0.35">
      <c r="A1065" s="75" t="s">
        <v>40</v>
      </c>
      <c r="B1065" s="75" t="s">
        <v>1571</v>
      </c>
      <c r="C1065" s="75" t="s">
        <v>1572</v>
      </c>
      <c r="D1065" s="76">
        <v>44396</v>
      </c>
      <c r="E1065" s="76">
        <v>44943</v>
      </c>
      <c r="F1065" s="75" t="s">
        <v>303</v>
      </c>
      <c r="G1065" s="75" t="s">
        <v>1577</v>
      </c>
      <c r="H1065" s="74" t="s">
        <v>449</v>
      </c>
      <c r="I1065" s="76">
        <v>44943</v>
      </c>
      <c r="J1065" s="79">
        <v>197200</v>
      </c>
      <c r="K1065" s="66"/>
      <c r="L1065" s="72">
        <f>COUNTIFS($B$1:B1065,B1065)</f>
        <v>6</v>
      </c>
      <c r="M1065" s="73"/>
    </row>
    <row r="1066" spans="1:13" x14ac:dyDescent="0.35">
      <c r="A1066" s="75" t="s">
        <v>40</v>
      </c>
      <c r="B1066" s="75" t="s">
        <v>1571</v>
      </c>
      <c r="C1066" s="75" t="s">
        <v>1572</v>
      </c>
      <c r="D1066" s="76">
        <v>44396</v>
      </c>
      <c r="E1066" s="76">
        <v>44943</v>
      </c>
      <c r="F1066" s="75" t="s">
        <v>303</v>
      </c>
      <c r="G1066" s="75" t="s">
        <v>1578</v>
      </c>
      <c r="H1066" s="74" t="s">
        <v>449</v>
      </c>
      <c r="I1066" s="76">
        <v>44943</v>
      </c>
      <c r="J1066" s="79">
        <v>197200</v>
      </c>
      <c r="K1066" s="66"/>
      <c r="L1066" s="72">
        <f>COUNTIFS($B$1:B1066,B1066)</f>
        <v>7</v>
      </c>
      <c r="M1066" s="73"/>
    </row>
    <row r="1067" spans="1:13" x14ac:dyDescent="0.35">
      <c r="A1067" s="75" t="s">
        <v>40</v>
      </c>
      <c r="B1067" s="75" t="s">
        <v>1571</v>
      </c>
      <c r="C1067" s="75" t="s">
        <v>1572</v>
      </c>
      <c r="D1067" s="76">
        <v>44396</v>
      </c>
      <c r="E1067" s="76">
        <v>44943</v>
      </c>
      <c r="F1067" s="75" t="s">
        <v>418</v>
      </c>
      <c r="G1067" s="75" t="s">
        <v>1579</v>
      </c>
      <c r="H1067" s="74" t="s">
        <v>449</v>
      </c>
      <c r="I1067" s="76">
        <v>44943</v>
      </c>
      <c r="J1067" s="79">
        <v>93037.22</v>
      </c>
      <c r="K1067" s="66"/>
      <c r="L1067" s="72">
        <f>COUNTIFS($B$1:B1067,B1067)</f>
        <v>8</v>
      </c>
      <c r="M1067" s="73"/>
    </row>
    <row r="1068" spans="1:13" x14ac:dyDescent="0.35">
      <c r="A1068" s="75" t="s">
        <v>40</v>
      </c>
      <c r="B1068" s="75" t="s">
        <v>1571</v>
      </c>
      <c r="C1068" s="75" t="s">
        <v>1572</v>
      </c>
      <c r="D1068" s="76">
        <v>44396</v>
      </c>
      <c r="E1068" s="76">
        <v>44943</v>
      </c>
      <c r="F1068" s="75" t="s">
        <v>418</v>
      </c>
      <c r="G1068" s="75" t="s">
        <v>1580</v>
      </c>
      <c r="H1068" s="74" t="s">
        <v>449</v>
      </c>
      <c r="I1068" s="76">
        <v>44943</v>
      </c>
      <c r="J1068" s="79">
        <v>93037.22</v>
      </c>
      <c r="K1068" s="66"/>
      <c r="L1068" s="72">
        <f>COUNTIFS($B$1:B1068,B1068)</f>
        <v>9</v>
      </c>
      <c r="M1068" s="73"/>
    </row>
    <row r="1069" spans="1:13" x14ac:dyDescent="0.35">
      <c r="A1069" s="75" t="s">
        <v>40</v>
      </c>
      <c r="B1069" s="75" t="s">
        <v>1571</v>
      </c>
      <c r="C1069" s="75" t="s">
        <v>1572</v>
      </c>
      <c r="D1069" s="76">
        <v>44396</v>
      </c>
      <c r="E1069" s="76">
        <v>44943</v>
      </c>
      <c r="F1069" s="75" t="s">
        <v>303</v>
      </c>
      <c r="G1069" s="75" t="s">
        <v>1581</v>
      </c>
      <c r="H1069" s="74" t="s">
        <v>449</v>
      </c>
      <c r="I1069" s="76">
        <v>44943</v>
      </c>
      <c r="J1069" s="79">
        <v>150104</v>
      </c>
      <c r="K1069" s="66"/>
      <c r="L1069" s="72">
        <f>COUNTIFS($B$1:B1069,B1069)</f>
        <v>10</v>
      </c>
      <c r="M1069" s="73"/>
    </row>
    <row r="1070" spans="1:13" x14ac:dyDescent="0.35">
      <c r="A1070" s="75" t="s">
        <v>40</v>
      </c>
      <c r="B1070" s="75" t="s">
        <v>1571</v>
      </c>
      <c r="C1070" s="75" t="s">
        <v>1572</v>
      </c>
      <c r="D1070" s="76">
        <v>44396</v>
      </c>
      <c r="E1070" s="76">
        <v>44943</v>
      </c>
      <c r="F1070" s="75" t="s">
        <v>303</v>
      </c>
      <c r="G1070" s="75" t="s">
        <v>1582</v>
      </c>
      <c r="H1070" s="74" t="s">
        <v>449</v>
      </c>
      <c r="I1070" s="76">
        <v>44943</v>
      </c>
      <c r="J1070" s="79">
        <v>150104</v>
      </c>
      <c r="K1070" s="66"/>
      <c r="L1070" s="72">
        <f>COUNTIFS($B$1:B1070,B1070)</f>
        <v>11</v>
      </c>
      <c r="M1070" s="73"/>
    </row>
    <row r="1071" spans="1:13" x14ac:dyDescent="0.35">
      <c r="A1071" s="75" t="s">
        <v>40</v>
      </c>
      <c r="B1071" s="75" t="s">
        <v>1571</v>
      </c>
      <c r="C1071" s="75" t="s">
        <v>1572</v>
      </c>
      <c r="D1071" s="76">
        <v>44396</v>
      </c>
      <c r="E1071" s="76">
        <v>44943</v>
      </c>
      <c r="F1071" s="75" t="s">
        <v>418</v>
      </c>
      <c r="G1071" s="75" t="s">
        <v>1583</v>
      </c>
      <c r="H1071" s="74" t="s">
        <v>449</v>
      </c>
      <c r="I1071" s="76">
        <v>44943</v>
      </c>
      <c r="J1071" s="79">
        <v>121023.95</v>
      </c>
      <c r="K1071" s="66"/>
      <c r="L1071" s="72">
        <f>COUNTIFS($B$1:B1071,B1071)</f>
        <v>12</v>
      </c>
      <c r="M1071" s="73"/>
    </row>
    <row r="1072" spans="1:13" x14ac:dyDescent="0.35">
      <c r="A1072" s="75" t="s">
        <v>40</v>
      </c>
      <c r="B1072" s="75" t="s">
        <v>1571</v>
      </c>
      <c r="C1072" s="75" t="s">
        <v>1572</v>
      </c>
      <c r="D1072" s="76">
        <v>44396</v>
      </c>
      <c r="E1072" s="76">
        <v>44943</v>
      </c>
      <c r="F1072" s="75" t="s">
        <v>418</v>
      </c>
      <c r="G1072" s="75" t="s">
        <v>1584</v>
      </c>
      <c r="H1072" s="74" t="s">
        <v>449</v>
      </c>
      <c r="I1072" s="76">
        <v>44943</v>
      </c>
      <c r="J1072" s="79">
        <v>121023.95</v>
      </c>
      <c r="K1072" s="66"/>
      <c r="L1072" s="72">
        <f>COUNTIFS($B$1:B1072,B1072)</f>
        <v>13</v>
      </c>
      <c r="M1072" s="73"/>
    </row>
    <row r="1073" spans="1:13" x14ac:dyDescent="0.35">
      <c r="A1073" s="75" t="s">
        <v>40</v>
      </c>
      <c r="B1073" s="75" t="s">
        <v>1571</v>
      </c>
      <c r="C1073" s="75" t="s">
        <v>1572</v>
      </c>
      <c r="D1073" s="76">
        <v>44396</v>
      </c>
      <c r="E1073" s="76">
        <v>44943</v>
      </c>
      <c r="F1073" s="75" t="s">
        <v>310</v>
      </c>
      <c r="G1073" s="75" t="s">
        <v>1585</v>
      </c>
      <c r="H1073" s="74" t="s">
        <v>449</v>
      </c>
      <c r="I1073" s="76">
        <v>44943</v>
      </c>
      <c r="J1073" s="79">
        <v>4259.5200000000004</v>
      </c>
      <c r="K1073" s="66"/>
      <c r="L1073" s="72">
        <f>COUNTIFS($B$1:B1073,B1073)</f>
        <v>14</v>
      </c>
      <c r="M1073" s="73"/>
    </row>
    <row r="1074" spans="1:13" x14ac:dyDescent="0.35">
      <c r="A1074" s="75" t="s">
        <v>40</v>
      </c>
      <c r="B1074" s="75" t="s">
        <v>1571</v>
      </c>
      <c r="C1074" s="75" t="s">
        <v>1572</v>
      </c>
      <c r="D1074" s="76">
        <v>44396</v>
      </c>
      <c r="E1074" s="76">
        <v>44943</v>
      </c>
      <c r="F1074" s="75" t="s">
        <v>310</v>
      </c>
      <c r="G1074" s="75" t="s">
        <v>1586</v>
      </c>
      <c r="H1074" s="74" t="s">
        <v>449</v>
      </c>
      <c r="I1074" s="76">
        <v>44943</v>
      </c>
      <c r="J1074" s="79">
        <v>4259.5200000000004</v>
      </c>
      <c r="K1074" s="66"/>
      <c r="L1074" s="72">
        <f>COUNTIFS($B$1:B1074,B1074)</f>
        <v>15</v>
      </c>
      <c r="M1074" s="73"/>
    </row>
    <row r="1075" spans="1:13" x14ac:dyDescent="0.35">
      <c r="A1075" s="75" t="s">
        <v>40</v>
      </c>
      <c r="B1075" s="75" t="s">
        <v>1571</v>
      </c>
      <c r="C1075" s="75" t="s">
        <v>1572</v>
      </c>
      <c r="D1075" s="76">
        <v>44396</v>
      </c>
      <c r="E1075" s="76">
        <v>44943</v>
      </c>
      <c r="F1075" s="75" t="s">
        <v>571</v>
      </c>
      <c r="G1075" s="75" t="s">
        <v>1587</v>
      </c>
      <c r="H1075" s="74" t="s">
        <v>449</v>
      </c>
      <c r="I1075" s="76">
        <v>44943</v>
      </c>
      <c r="J1075" s="79">
        <v>5326.43</v>
      </c>
      <c r="K1075" s="66"/>
      <c r="L1075" s="72">
        <f>COUNTIFS($B$1:B1075,B1075)</f>
        <v>16</v>
      </c>
      <c r="M1075" s="73"/>
    </row>
    <row r="1076" spans="1:13" x14ac:dyDescent="0.35">
      <c r="A1076" s="75" t="s">
        <v>40</v>
      </c>
      <c r="B1076" s="75" t="s">
        <v>1571</v>
      </c>
      <c r="C1076" s="75" t="s">
        <v>1572</v>
      </c>
      <c r="D1076" s="76">
        <v>44396</v>
      </c>
      <c r="E1076" s="76">
        <v>44943</v>
      </c>
      <c r="F1076" s="75" t="s">
        <v>571</v>
      </c>
      <c r="G1076" s="75" t="s">
        <v>1588</v>
      </c>
      <c r="H1076" s="74" t="s">
        <v>449</v>
      </c>
      <c r="I1076" s="76">
        <v>44943</v>
      </c>
      <c r="J1076" s="79">
        <v>5326.43</v>
      </c>
      <c r="K1076" s="66"/>
      <c r="L1076" s="72">
        <f>COUNTIFS($B$1:B1076,B1076)</f>
        <v>17</v>
      </c>
      <c r="M1076" s="73"/>
    </row>
    <row r="1077" spans="1:13" x14ac:dyDescent="0.35">
      <c r="A1077" s="75" t="s">
        <v>40</v>
      </c>
      <c r="B1077" s="75" t="s">
        <v>1571</v>
      </c>
      <c r="C1077" s="75" t="s">
        <v>1572</v>
      </c>
      <c r="D1077" s="76">
        <v>44396</v>
      </c>
      <c r="E1077" s="76">
        <v>44943</v>
      </c>
      <c r="F1077" s="75" t="s">
        <v>314</v>
      </c>
      <c r="G1077" s="75" t="s">
        <v>1589</v>
      </c>
      <c r="H1077" s="74" t="s">
        <v>449</v>
      </c>
      <c r="I1077" s="76">
        <v>44943</v>
      </c>
      <c r="J1077" s="79">
        <v>1899.5</v>
      </c>
      <c r="K1077" s="66"/>
      <c r="L1077" s="72">
        <f>COUNTIFS($B$1:B1077,B1077)</f>
        <v>18</v>
      </c>
      <c r="M1077" s="73"/>
    </row>
    <row r="1078" spans="1:13" x14ac:dyDescent="0.35">
      <c r="A1078" s="75" t="s">
        <v>40</v>
      </c>
      <c r="B1078" s="75" t="s">
        <v>1571</v>
      </c>
      <c r="C1078" s="75" t="s">
        <v>1572</v>
      </c>
      <c r="D1078" s="76">
        <v>44396</v>
      </c>
      <c r="E1078" s="76">
        <v>44943</v>
      </c>
      <c r="F1078" s="75" t="s">
        <v>314</v>
      </c>
      <c r="G1078" s="75" t="s">
        <v>1590</v>
      </c>
      <c r="H1078" s="74" t="s">
        <v>449</v>
      </c>
      <c r="I1078" s="76">
        <v>44943</v>
      </c>
      <c r="J1078" s="79">
        <v>1899.5</v>
      </c>
      <c r="K1078" s="66"/>
      <c r="L1078" s="72">
        <f>COUNTIFS($B$1:B1078,B1078)</f>
        <v>19</v>
      </c>
      <c r="M1078" s="73"/>
    </row>
    <row r="1079" spans="1:13" x14ac:dyDescent="0.35">
      <c r="A1079" s="75" t="s">
        <v>40</v>
      </c>
      <c r="B1079" s="75" t="s">
        <v>1591</v>
      </c>
      <c r="C1079" s="75" t="s">
        <v>1592</v>
      </c>
      <c r="D1079" s="76">
        <v>44418</v>
      </c>
      <c r="E1079" s="76">
        <v>44943</v>
      </c>
      <c r="F1079" s="75" t="s">
        <v>463</v>
      </c>
      <c r="G1079" s="75" t="s">
        <v>21</v>
      </c>
      <c r="H1079" s="74" t="s">
        <v>449</v>
      </c>
      <c r="I1079" s="76">
        <v>44943</v>
      </c>
      <c r="J1079" s="79">
        <v>0</v>
      </c>
      <c r="K1079" s="66"/>
      <c r="L1079" s="72">
        <f>COUNTIFS($B$1:B1079,B1079)</f>
        <v>1</v>
      </c>
      <c r="M1079" s="73"/>
    </row>
    <row r="1080" spans="1:13" x14ac:dyDescent="0.35">
      <c r="A1080" s="75" t="s">
        <v>40</v>
      </c>
      <c r="B1080" s="75" t="s">
        <v>1591</v>
      </c>
      <c r="C1080" s="75" t="s">
        <v>1592</v>
      </c>
      <c r="D1080" s="76">
        <v>44418</v>
      </c>
      <c r="E1080" s="76">
        <v>44943</v>
      </c>
      <c r="F1080" s="75" t="s">
        <v>314</v>
      </c>
      <c r="G1080" s="75" t="s">
        <v>1593</v>
      </c>
      <c r="H1080" s="74" t="s">
        <v>449</v>
      </c>
      <c r="I1080" s="76">
        <v>44943</v>
      </c>
      <c r="J1080" s="79">
        <v>385.87</v>
      </c>
      <c r="K1080" s="66"/>
      <c r="L1080" s="72">
        <f>COUNTIFS($B$1:B1080,B1080)</f>
        <v>2</v>
      </c>
      <c r="M1080" s="73"/>
    </row>
    <row r="1081" spans="1:13" x14ac:dyDescent="0.35">
      <c r="A1081" s="75" t="s">
        <v>40</v>
      </c>
      <c r="B1081" s="75" t="s">
        <v>1591</v>
      </c>
      <c r="C1081" s="75" t="s">
        <v>1592</v>
      </c>
      <c r="D1081" s="76">
        <v>44418</v>
      </c>
      <c r="E1081" s="76">
        <v>44943</v>
      </c>
      <c r="F1081" s="75" t="s">
        <v>314</v>
      </c>
      <c r="G1081" s="75" t="s">
        <v>1594</v>
      </c>
      <c r="H1081" s="74" t="s">
        <v>449</v>
      </c>
      <c r="I1081" s="76">
        <v>44943</v>
      </c>
      <c r="J1081" s="79">
        <v>385.87</v>
      </c>
      <c r="K1081" s="66"/>
      <c r="L1081" s="72">
        <f>COUNTIFS($B$1:B1081,B1081)</f>
        <v>3</v>
      </c>
      <c r="M1081" s="73"/>
    </row>
    <row r="1082" spans="1:13" x14ac:dyDescent="0.35">
      <c r="A1082" s="75" t="s">
        <v>40</v>
      </c>
      <c r="B1082" s="75" t="s">
        <v>1591</v>
      </c>
      <c r="C1082" s="75" t="s">
        <v>1592</v>
      </c>
      <c r="D1082" s="76">
        <v>44418</v>
      </c>
      <c r="E1082" s="76">
        <v>44943</v>
      </c>
      <c r="F1082" s="75" t="s">
        <v>314</v>
      </c>
      <c r="G1082" s="75" t="s">
        <v>1595</v>
      </c>
      <c r="H1082" s="74" t="s">
        <v>449</v>
      </c>
      <c r="I1082" s="76">
        <v>44943</v>
      </c>
      <c r="J1082" s="79">
        <v>1303.07</v>
      </c>
      <c r="K1082" s="66"/>
      <c r="L1082" s="72">
        <f>COUNTIFS($B$1:B1082,B1082)</f>
        <v>4</v>
      </c>
      <c r="M1082" s="73"/>
    </row>
    <row r="1083" spans="1:13" x14ac:dyDescent="0.35">
      <c r="A1083" s="75" t="s">
        <v>40</v>
      </c>
      <c r="B1083" s="75" t="s">
        <v>1591</v>
      </c>
      <c r="C1083" s="75" t="s">
        <v>1592</v>
      </c>
      <c r="D1083" s="76">
        <v>44418</v>
      </c>
      <c r="E1083" s="76">
        <v>44943</v>
      </c>
      <c r="F1083" s="75" t="s">
        <v>314</v>
      </c>
      <c r="G1083" s="75" t="s">
        <v>1596</v>
      </c>
      <c r="H1083" s="74" t="s">
        <v>449</v>
      </c>
      <c r="I1083" s="76">
        <v>44943</v>
      </c>
      <c r="J1083" s="79">
        <v>1303.08</v>
      </c>
      <c r="K1083" s="66"/>
      <c r="L1083" s="72">
        <f>COUNTIFS($B$1:B1083,B1083)</f>
        <v>5</v>
      </c>
      <c r="M1083" s="73"/>
    </row>
    <row r="1084" spans="1:13" x14ac:dyDescent="0.35">
      <c r="A1084" s="75" t="s">
        <v>40</v>
      </c>
      <c r="B1084" s="75" t="s">
        <v>1591</v>
      </c>
      <c r="C1084" s="75" t="s">
        <v>1592</v>
      </c>
      <c r="D1084" s="76">
        <v>44418</v>
      </c>
      <c r="E1084" s="76">
        <v>44943</v>
      </c>
      <c r="F1084" s="75" t="s">
        <v>303</v>
      </c>
      <c r="G1084" s="75" t="s">
        <v>1597</v>
      </c>
      <c r="H1084" s="74" t="s">
        <v>449</v>
      </c>
      <c r="I1084" s="76">
        <v>44943</v>
      </c>
      <c r="J1084" s="79">
        <v>159800</v>
      </c>
      <c r="K1084" s="66"/>
      <c r="L1084" s="72">
        <f>COUNTIFS($B$1:B1084,B1084)</f>
        <v>6</v>
      </c>
      <c r="M1084" s="73"/>
    </row>
    <row r="1085" spans="1:13" x14ac:dyDescent="0.35">
      <c r="A1085" s="75" t="s">
        <v>40</v>
      </c>
      <c r="B1085" s="75" t="s">
        <v>1591</v>
      </c>
      <c r="C1085" s="75" t="s">
        <v>1592</v>
      </c>
      <c r="D1085" s="76">
        <v>44418</v>
      </c>
      <c r="E1085" s="76">
        <v>44943</v>
      </c>
      <c r="F1085" s="75" t="s">
        <v>303</v>
      </c>
      <c r="G1085" s="75" t="s">
        <v>1598</v>
      </c>
      <c r="H1085" s="74" t="s">
        <v>449</v>
      </c>
      <c r="I1085" s="76">
        <v>44943</v>
      </c>
      <c r="J1085" s="79">
        <v>159800</v>
      </c>
      <c r="K1085" s="66"/>
      <c r="L1085" s="72">
        <f>COUNTIFS($B$1:B1085,B1085)</f>
        <v>7</v>
      </c>
      <c r="M1085" s="73"/>
    </row>
    <row r="1086" spans="1:13" x14ac:dyDescent="0.35">
      <c r="A1086" s="75" t="s">
        <v>40</v>
      </c>
      <c r="B1086" s="75" t="s">
        <v>1591</v>
      </c>
      <c r="C1086" s="75" t="s">
        <v>1592</v>
      </c>
      <c r="D1086" s="76">
        <v>44418</v>
      </c>
      <c r="E1086" s="76">
        <v>44943</v>
      </c>
      <c r="F1086" s="75" t="s">
        <v>418</v>
      </c>
      <c r="G1086" s="75" t="s">
        <v>1599</v>
      </c>
      <c r="H1086" s="74" t="s">
        <v>449</v>
      </c>
      <c r="I1086" s="76">
        <v>44943</v>
      </c>
      <c r="J1086" s="79">
        <v>75392.23</v>
      </c>
      <c r="K1086" s="66"/>
      <c r="L1086" s="72">
        <f>COUNTIFS($B$1:B1086,B1086)</f>
        <v>8</v>
      </c>
      <c r="M1086" s="73"/>
    </row>
    <row r="1087" spans="1:13" x14ac:dyDescent="0.35">
      <c r="A1087" s="75" t="s">
        <v>40</v>
      </c>
      <c r="B1087" s="75" t="s">
        <v>1591</v>
      </c>
      <c r="C1087" s="75" t="s">
        <v>1592</v>
      </c>
      <c r="D1087" s="76">
        <v>44418</v>
      </c>
      <c r="E1087" s="76">
        <v>44943</v>
      </c>
      <c r="F1087" s="75" t="s">
        <v>418</v>
      </c>
      <c r="G1087" s="75" t="s">
        <v>1600</v>
      </c>
      <c r="H1087" s="74" t="s">
        <v>449</v>
      </c>
      <c r="I1087" s="76">
        <v>44943</v>
      </c>
      <c r="J1087" s="79">
        <v>75392.23</v>
      </c>
      <c r="K1087" s="66"/>
      <c r="L1087" s="72">
        <f>COUNTIFS($B$1:B1087,B1087)</f>
        <v>9</v>
      </c>
      <c r="M1087" s="73"/>
    </row>
    <row r="1088" spans="1:13" x14ac:dyDescent="0.35">
      <c r="A1088" s="75" t="s">
        <v>40</v>
      </c>
      <c r="B1088" s="75" t="s">
        <v>1591</v>
      </c>
      <c r="C1088" s="75" t="s">
        <v>1592</v>
      </c>
      <c r="D1088" s="76">
        <v>44418</v>
      </c>
      <c r="E1088" s="76">
        <v>44943</v>
      </c>
      <c r="F1088" s="75" t="s">
        <v>303</v>
      </c>
      <c r="G1088" s="75" t="s">
        <v>1601</v>
      </c>
      <c r="H1088" s="74" t="s">
        <v>449</v>
      </c>
      <c r="I1088" s="76">
        <v>44943</v>
      </c>
      <c r="J1088" s="79">
        <v>121636</v>
      </c>
      <c r="K1088" s="66"/>
      <c r="L1088" s="72">
        <f>COUNTIFS($B$1:B1088,B1088)</f>
        <v>10</v>
      </c>
      <c r="M1088" s="73"/>
    </row>
    <row r="1089" spans="1:13" x14ac:dyDescent="0.35">
      <c r="A1089" s="75" t="s">
        <v>40</v>
      </c>
      <c r="B1089" s="75" t="s">
        <v>1591</v>
      </c>
      <c r="C1089" s="75" t="s">
        <v>1592</v>
      </c>
      <c r="D1089" s="76">
        <v>44418</v>
      </c>
      <c r="E1089" s="76">
        <v>44943</v>
      </c>
      <c r="F1089" s="75" t="s">
        <v>303</v>
      </c>
      <c r="G1089" s="75" t="s">
        <v>1602</v>
      </c>
      <c r="H1089" s="74" t="s">
        <v>449</v>
      </c>
      <c r="I1089" s="76">
        <v>44943</v>
      </c>
      <c r="J1089" s="79">
        <v>121636</v>
      </c>
      <c r="K1089" s="66"/>
      <c r="L1089" s="72">
        <f>COUNTIFS($B$1:B1089,B1089)</f>
        <v>11</v>
      </c>
      <c r="M1089" s="73"/>
    </row>
    <row r="1090" spans="1:13" x14ac:dyDescent="0.35">
      <c r="A1090" s="75" t="s">
        <v>40</v>
      </c>
      <c r="B1090" s="75" t="s">
        <v>1591</v>
      </c>
      <c r="C1090" s="75" t="s">
        <v>1592</v>
      </c>
      <c r="D1090" s="76">
        <v>44418</v>
      </c>
      <c r="E1090" s="76">
        <v>44943</v>
      </c>
      <c r="F1090" s="75" t="s">
        <v>418</v>
      </c>
      <c r="G1090" s="75" t="s">
        <v>1603</v>
      </c>
      <c r="H1090" s="74" t="s">
        <v>449</v>
      </c>
      <c r="I1090" s="76">
        <v>44943</v>
      </c>
      <c r="J1090" s="79">
        <v>98071.14</v>
      </c>
      <c r="K1090" s="66"/>
      <c r="L1090" s="72">
        <f>COUNTIFS($B$1:B1090,B1090)</f>
        <v>12</v>
      </c>
      <c r="M1090" s="73"/>
    </row>
    <row r="1091" spans="1:13" x14ac:dyDescent="0.35">
      <c r="A1091" s="75" t="s">
        <v>40</v>
      </c>
      <c r="B1091" s="75" t="s">
        <v>1591</v>
      </c>
      <c r="C1091" s="75" t="s">
        <v>1592</v>
      </c>
      <c r="D1091" s="76">
        <v>44418</v>
      </c>
      <c r="E1091" s="76">
        <v>44943</v>
      </c>
      <c r="F1091" s="75" t="s">
        <v>418</v>
      </c>
      <c r="G1091" s="75" t="s">
        <v>1604</v>
      </c>
      <c r="H1091" s="74" t="s">
        <v>449</v>
      </c>
      <c r="I1091" s="76">
        <v>44943</v>
      </c>
      <c r="J1091" s="79">
        <v>98071.14</v>
      </c>
      <c r="K1091" s="66"/>
      <c r="L1091" s="72">
        <f>COUNTIFS($B$1:B1091,B1091)</f>
        <v>13</v>
      </c>
      <c r="M1091" s="73"/>
    </row>
    <row r="1092" spans="1:13" x14ac:dyDescent="0.35">
      <c r="A1092" s="75" t="s">
        <v>40</v>
      </c>
      <c r="B1092" s="75" t="s">
        <v>1591</v>
      </c>
      <c r="C1092" s="75" t="s">
        <v>1592</v>
      </c>
      <c r="D1092" s="76">
        <v>44418</v>
      </c>
      <c r="E1092" s="76">
        <v>44943</v>
      </c>
      <c r="F1092" s="75" t="s">
        <v>310</v>
      </c>
      <c r="G1092" s="75" t="s">
        <v>1605</v>
      </c>
      <c r="H1092" s="74" t="s">
        <v>449</v>
      </c>
      <c r="I1092" s="76">
        <v>44943</v>
      </c>
      <c r="J1092" s="79">
        <v>3451.68</v>
      </c>
      <c r="K1092" s="66"/>
      <c r="L1092" s="72">
        <f>COUNTIFS($B$1:B1092,B1092)</f>
        <v>14</v>
      </c>
      <c r="M1092" s="73"/>
    </row>
    <row r="1093" spans="1:13" x14ac:dyDescent="0.35">
      <c r="A1093" s="75" t="s">
        <v>40</v>
      </c>
      <c r="B1093" s="75" t="s">
        <v>1591</v>
      </c>
      <c r="C1093" s="75" t="s">
        <v>1592</v>
      </c>
      <c r="D1093" s="76">
        <v>44418</v>
      </c>
      <c r="E1093" s="76">
        <v>44943</v>
      </c>
      <c r="F1093" s="75" t="s">
        <v>310</v>
      </c>
      <c r="G1093" s="75" t="s">
        <v>1606</v>
      </c>
      <c r="H1093" s="74" t="s">
        <v>449</v>
      </c>
      <c r="I1093" s="76">
        <v>44943</v>
      </c>
      <c r="J1093" s="79">
        <v>3451.68</v>
      </c>
      <c r="K1093" s="66"/>
      <c r="L1093" s="72">
        <f>COUNTIFS($B$1:B1093,B1093)</f>
        <v>15</v>
      </c>
      <c r="M1093" s="73"/>
    </row>
    <row r="1094" spans="1:13" x14ac:dyDescent="0.35">
      <c r="A1094" s="75" t="s">
        <v>40</v>
      </c>
      <c r="B1094" s="75" t="s">
        <v>1591</v>
      </c>
      <c r="C1094" s="75" t="s">
        <v>1592</v>
      </c>
      <c r="D1094" s="76">
        <v>44418</v>
      </c>
      <c r="E1094" s="76">
        <v>44943</v>
      </c>
      <c r="F1094" s="75" t="s">
        <v>571</v>
      </c>
      <c r="G1094" s="75" t="s">
        <v>1607</v>
      </c>
      <c r="H1094" s="74" t="s">
        <v>449</v>
      </c>
      <c r="I1094" s="76">
        <v>44943</v>
      </c>
      <c r="J1094" s="79">
        <v>4316.25</v>
      </c>
      <c r="K1094" s="66"/>
      <c r="L1094" s="72">
        <f>COUNTIFS($B$1:B1094,B1094)</f>
        <v>16</v>
      </c>
      <c r="M1094" s="73"/>
    </row>
    <row r="1095" spans="1:13" x14ac:dyDescent="0.35">
      <c r="A1095" s="75" t="s">
        <v>40</v>
      </c>
      <c r="B1095" s="75" t="s">
        <v>1591</v>
      </c>
      <c r="C1095" s="75" t="s">
        <v>1592</v>
      </c>
      <c r="D1095" s="76">
        <v>44418</v>
      </c>
      <c r="E1095" s="76">
        <v>44943</v>
      </c>
      <c r="F1095" s="75" t="s">
        <v>571</v>
      </c>
      <c r="G1095" s="75" t="s">
        <v>1608</v>
      </c>
      <c r="H1095" s="74" t="s">
        <v>449</v>
      </c>
      <c r="I1095" s="76">
        <v>44943</v>
      </c>
      <c r="J1095" s="79">
        <v>4316.24</v>
      </c>
      <c r="K1095" s="66"/>
      <c r="L1095" s="72">
        <f>COUNTIFS($B$1:B1095,B1095)</f>
        <v>17</v>
      </c>
      <c r="M1095" s="73"/>
    </row>
    <row r="1096" spans="1:13" x14ac:dyDescent="0.35">
      <c r="A1096" s="75" t="s">
        <v>40</v>
      </c>
      <c r="B1096" s="75" t="s">
        <v>1591</v>
      </c>
      <c r="C1096" s="75" t="s">
        <v>1592</v>
      </c>
      <c r="D1096" s="76">
        <v>44418</v>
      </c>
      <c r="E1096" s="76">
        <v>44943</v>
      </c>
      <c r="F1096" s="75" t="s">
        <v>314</v>
      </c>
      <c r="G1096" s="75" t="s">
        <v>1609</v>
      </c>
      <c r="H1096" s="74" t="s">
        <v>449</v>
      </c>
      <c r="I1096" s="76">
        <v>44943</v>
      </c>
      <c r="J1096" s="79">
        <v>1539.25</v>
      </c>
      <c r="K1096" s="66"/>
      <c r="L1096" s="72">
        <f>COUNTIFS($B$1:B1096,B1096)</f>
        <v>18</v>
      </c>
      <c r="M1096" s="73"/>
    </row>
    <row r="1097" spans="1:13" x14ac:dyDescent="0.35">
      <c r="A1097" s="75" t="s">
        <v>40</v>
      </c>
      <c r="B1097" s="75" t="s">
        <v>1591</v>
      </c>
      <c r="C1097" s="75" t="s">
        <v>1592</v>
      </c>
      <c r="D1097" s="76">
        <v>44418</v>
      </c>
      <c r="E1097" s="76">
        <v>44943</v>
      </c>
      <c r="F1097" s="75" t="s">
        <v>314</v>
      </c>
      <c r="G1097" s="75" t="s">
        <v>1610</v>
      </c>
      <c r="H1097" s="74" t="s">
        <v>449</v>
      </c>
      <c r="I1097" s="76">
        <v>44943</v>
      </c>
      <c r="J1097" s="79">
        <v>1539.25</v>
      </c>
      <c r="K1097" s="66"/>
      <c r="L1097" s="72">
        <f>COUNTIFS($B$1:B1097,B1097)</f>
        <v>19</v>
      </c>
      <c r="M1097" s="73"/>
    </row>
    <row r="1098" spans="1:13" x14ac:dyDescent="0.35">
      <c r="A1098" s="74" t="s">
        <v>41</v>
      </c>
      <c r="B1098" s="74" t="s">
        <v>144</v>
      </c>
      <c r="C1098" s="75" t="s">
        <v>244</v>
      </c>
      <c r="D1098" s="76">
        <v>44637</v>
      </c>
      <c r="E1098" s="76">
        <v>0</v>
      </c>
      <c r="F1098" s="75" t="s">
        <v>408</v>
      </c>
      <c r="G1098" s="74" t="s">
        <v>73</v>
      </c>
      <c r="H1098" s="74" t="s">
        <v>343</v>
      </c>
      <c r="I1098" s="77">
        <v>44860</v>
      </c>
      <c r="J1098" s="78">
        <v>33798.31</v>
      </c>
      <c r="K1098" s="66"/>
      <c r="L1098" s="72">
        <f>COUNTIFS($B$1:B1098,B1098)</f>
        <v>1</v>
      </c>
      <c r="M1098" s="73"/>
    </row>
    <row r="1099" spans="1:13" x14ac:dyDescent="0.35">
      <c r="A1099" s="74" t="s">
        <v>41</v>
      </c>
      <c r="B1099" s="74" t="s">
        <v>1611</v>
      </c>
      <c r="C1099" s="75" t="s">
        <v>1612</v>
      </c>
      <c r="D1099" s="76">
        <v>38636</v>
      </c>
      <c r="E1099" s="76">
        <v>38846</v>
      </c>
      <c r="F1099" s="75" t="s">
        <v>314</v>
      </c>
      <c r="G1099" s="74" t="s">
        <v>1613</v>
      </c>
      <c r="H1099" s="74" t="s">
        <v>305</v>
      </c>
      <c r="I1099" s="77">
        <v>45015</v>
      </c>
      <c r="J1099" s="78">
        <v>6029.07</v>
      </c>
      <c r="K1099" s="66"/>
      <c r="L1099" s="72">
        <f>COUNTIFS($B$1:B1099,B1099)</f>
        <v>1</v>
      </c>
      <c r="M1099" s="73"/>
    </row>
    <row r="1100" spans="1:13" x14ac:dyDescent="0.35">
      <c r="A1100" s="74" t="s">
        <v>41</v>
      </c>
      <c r="B1100" s="74" t="s">
        <v>190</v>
      </c>
      <c r="C1100" s="75" t="s">
        <v>286</v>
      </c>
      <c r="D1100" s="76">
        <v>39436</v>
      </c>
      <c r="E1100" s="76">
        <v>39517</v>
      </c>
      <c r="F1100" s="75" t="s">
        <v>310</v>
      </c>
      <c r="G1100" s="75" t="s">
        <v>1614</v>
      </c>
      <c r="H1100" s="74" t="s">
        <v>305</v>
      </c>
      <c r="I1100" s="77">
        <v>45016</v>
      </c>
      <c r="J1100" s="78">
        <v>11185.94</v>
      </c>
      <c r="K1100" s="66"/>
      <c r="L1100" s="72">
        <f>COUNTIFS($B$1:B1100,B1100)</f>
        <v>1</v>
      </c>
      <c r="M1100" s="73"/>
    </row>
    <row r="1101" spans="1:13" x14ac:dyDescent="0.35">
      <c r="A1101" s="74" t="s">
        <v>41</v>
      </c>
      <c r="B1101" s="74" t="s">
        <v>76</v>
      </c>
      <c r="C1101" s="75" t="s">
        <v>80</v>
      </c>
      <c r="D1101" s="76">
        <v>39469</v>
      </c>
      <c r="E1101" s="76">
        <v>39552</v>
      </c>
      <c r="F1101" s="75" t="s">
        <v>310</v>
      </c>
      <c r="G1101" s="74" t="s">
        <v>1615</v>
      </c>
      <c r="H1101" s="74" t="s">
        <v>305</v>
      </c>
      <c r="I1101" s="77">
        <v>45016</v>
      </c>
      <c r="J1101" s="78">
        <v>3084.83</v>
      </c>
      <c r="K1101" s="66"/>
      <c r="L1101" s="72">
        <f>COUNTIFS($B$1:B1101,B1101)</f>
        <v>1</v>
      </c>
      <c r="M1101" s="73"/>
    </row>
    <row r="1102" spans="1:13" x14ac:dyDescent="0.35">
      <c r="A1102" s="74" t="s">
        <v>41</v>
      </c>
      <c r="B1102" s="74" t="s">
        <v>1616</v>
      </c>
      <c r="C1102" s="75" t="s">
        <v>1617</v>
      </c>
      <c r="D1102" s="76">
        <v>39792</v>
      </c>
      <c r="E1102" s="76">
        <v>39876</v>
      </c>
      <c r="F1102" s="75" t="s">
        <v>310</v>
      </c>
      <c r="G1102" s="74" t="s">
        <v>1614</v>
      </c>
      <c r="H1102" s="74" t="s">
        <v>305</v>
      </c>
      <c r="I1102" s="77">
        <v>45016</v>
      </c>
      <c r="J1102" s="78">
        <v>688.97</v>
      </c>
      <c r="K1102" s="66"/>
      <c r="L1102" s="72">
        <f>COUNTIFS($B$1:B1102,B1102)</f>
        <v>1</v>
      </c>
      <c r="M1102" s="73"/>
    </row>
    <row r="1103" spans="1:13" x14ac:dyDescent="0.35">
      <c r="A1103" s="74" t="s">
        <v>41</v>
      </c>
      <c r="B1103" s="74" t="s">
        <v>191</v>
      </c>
      <c r="C1103" s="75" t="s">
        <v>287</v>
      </c>
      <c r="D1103" s="76">
        <v>40855</v>
      </c>
      <c r="E1103" s="76">
        <v>41106</v>
      </c>
      <c r="F1103" s="75" t="s">
        <v>310</v>
      </c>
      <c r="G1103" s="74" t="s">
        <v>1614</v>
      </c>
      <c r="H1103" s="74" t="s">
        <v>305</v>
      </c>
      <c r="I1103" s="77">
        <v>45016</v>
      </c>
      <c r="J1103" s="78">
        <v>610.72</v>
      </c>
      <c r="K1103" s="66"/>
      <c r="L1103" s="72">
        <f>COUNTIFS($B$1:B1103,B1103)</f>
        <v>1</v>
      </c>
      <c r="M1103" s="73"/>
    </row>
    <row r="1104" spans="1:13" x14ac:dyDescent="0.35">
      <c r="A1104" s="74" t="s">
        <v>41</v>
      </c>
      <c r="B1104" s="74" t="s">
        <v>1618</v>
      </c>
      <c r="C1104" s="75" t="s">
        <v>1619</v>
      </c>
      <c r="D1104" s="76">
        <v>40945</v>
      </c>
      <c r="E1104" s="76">
        <v>41059</v>
      </c>
      <c r="F1104" s="75" t="s">
        <v>314</v>
      </c>
      <c r="G1104" s="74" t="s">
        <v>1620</v>
      </c>
      <c r="H1104" s="74" t="s">
        <v>305</v>
      </c>
      <c r="I1104" s="77">
        <v>45016</v>
      </c>
      <c r="J1104" s="78">
        <v>230.99</v>
      </c>
      <c r="K1104" s="66"/>
      <c r="L1104" s="72">
        <f>COUNTIFS($B$1:B1104,B1104)</f>
        <v>1</v>
      </c>
      <c r="M1104" s="73"/>
    </row>
    <row r="1105" spans="1:13" x14ac:dyDescent="0.35">
      <c r="A1105" s="74" t="s">
        <v>41</v>
      </c>
      <c r="B1105" s="74" t="s">
        <v>192</v>
      </c>
      <c r="C1105" s="75" t="s">
        <v>288</v>
      </c>
      <c r="D1105" s="76">
        <v>41292</v>
      </c>
      <c r="E1105" s="76">
        <v>41379</v>
      </c>
      <c r="F1105" s="75" t="s">
        <v>314</v>
      </c>
      <c r="G1105" s="74" t="s">
        <v>1613</v>
      </c>
      <c r="H1105" s="74" t="s">
        <v>305</v>
      </c>
      <c r="I1105" s="77">
        <v>45016</v>
      </c>
      <c r="J1105" s="78">
        <v>916.71</v>
      </c>
      <c r="K1105" s="66"/>
      <c r="L1105" s="72">
        <f>COUNTIFS($B$1:B1105,B1105)</f>
        <v>1</v>
      </c>
      <c r="M1105" s="73"/>
    </row>
    <row r="1106" spans="1:13" x14ac:dyDescent="0.35">
      <c r="A1106" s="74" t="s">
        <v>41</v>
      </c>
      <c r="B1106" s="74" t="s">
        <v>75</v>
      </c>
      <c r="C1106" s="75" t="s">
        <v>81</v>
      </c>
      <c r="D1106" s="76">
        <v>41506</v>
      </c>
      <c r="E1106" s="76">
        <v>41666</v>
      </c>
      <c r="F1106" s="75" t="s">
        <v>303</v>
      </c>
      <c r="G1106" s="74" t="s">
        <v>1621</v>
      </c>
      <c r="H1106" s="74" t="s">
        <v>343</v>
      </c>
      <c r="I1106" s="77">
        <v>44879</v>
      </c>
      <c r="J1106" s="78">
        <v>16279.13</v>
      </c>
      <c r="K1106" s="66"/>
      <c r="L1106" s="72">
        <f>COUNTIFS($B$1:B1106,B1106)</f>
        <v>1</v>
      </c>
      <c r="M1106" s="73"/>
    </row>
    <row r="1107" spans="1:13" x14ac:dyDescent="0.35">
      <c r="A1107" s="74" t="s">
        <v>41</v>
      </c>
      <c r="B1107" s="74" t="s">
        <v>75</v>
      </c>
      <c r="C1107" s="75" t="s">
        <v>81</v>
      </c>
      <c r="D1107" s="76">
        <v>41506</v>
      </c>
      <c r="E1107" s="76">
        <v>41666</v>
      </c>
      <c r="F1107" s="75" t="s">
        <v>314</v>
      </c>
      <c r="G1107" s="74" t="s">
        <v>1622</v>
      </c>
      <c r="H1107" s="74" t="s">
        <v>305</v>
      </c>
      <c r="I1107" s="77">
        <v>45016</v>
      </c>
      <c r="J1107" s="78">
        <v>320.70999999999998</v>
      </c>
      <c r="K1107" s="66"/>
      <c r="L1107" s="72">
        <f>COUNTIFS($B$1:B1107,B1107)</f>
        <v>2</v>
      </c>
      <c r="M1107" s="73"/>
    </row>
    <row r="1108" spans="1:13" x14ac:dyDescent="0.35">
      <c r="A1108" s="74" t="s">
        <v>41</v>
      </c>
      <c r="B1108" s="74" t="s">
        <v>75</v>
      </c>
      <c r="C1108" s="75" t="s">
        <v>81</v>
      </c>
      <c r="D1108" s="76">
        <v>41506</v>
      </c>
      <c r="E1108" s="76">
        <v>41666</v>
      </c>
      <c r="F1108" s="75" t="s">
        <v>314</v>
      </c>
      <c r="G1108" s="74" t="s">
        <v>1623</v>
      </c>
      <c r="H1108" s="74" t="s">
        <v>305</v>
      </c>
      <c r="I1108" s="77">
        <v>44839</v>
      </c>
      <c r="J1108" s="78">
        <v>20000</v>
      </c>
      <c r="K1108" s="66"/>
      <c r="L1108" s="72">
        <f>COUNTIFS($B$1:B1108,B1108)</f>
        <v>3</v>
      </c>
      <c r="M1108" s="73"/>
    </row>
    <row r="1109" spans="1:13" x14ac:dyDescent="0.35">
      <c r="A1109" s="74" t="s">
        <v>41</v>
      </c>
      <c r="B1109" s="74" t="s">
        <v>75</v>
      </c>
      <c r="C1109" s="75" t="s">
        <v>81</v>
      </c>
      <c r="D1109" s="76">
        <v>41506</v>
      </c>
      <c r="E1109" s="76">
        <v>41666</v>
      </c>
      <c r="F1109" s="75" t="s">
        <v>303</v>
      </c>
      <c r="G1109" s="74" t="s">
        <v>1621</v>
      </c>
      <c r="H1109" s="74" t="s">
        <v>305</v>
      </c>
      <c r="I1109" s="77">
        <v>45016</v>
      </c>
      <c r="J1109" s="78">
        <v>16279.13</v>
      </c>
      <c r="K1109" s="66"/>
      <c r="L1109" s="72">
        <f>COUNTIFS($B$1:B1109,B1109)</f>
        <v>4</v>
      </c>
      <c r="M1109" s="73"/>
    </row>
    <row r="1110" spans="1:13" x14ac:dyDescent="0.35">
      <c r="A1110" s="74" t="s">
        <v>41</v>
      </c>
      <c r="B1110" s="74" t="s">
        <v>75</v>
      </c>
      <c r="C1110" s="75" t="s">
        <v>81</v>
      </c>
      <c r="D1110" s="76">
        <v>41506</v>
      </c>
      <c r="E1110" s="76">
        <v>41666</v>
      </c>
      <c r="F1110" s="75" t="s">
        <v>314</v>
      </c>
      <c r="G1110" s="74" t="s">
        <v>1624</v>
      </c>
      <c r="H1110" s="74" t="s">
        <v>305</v>
      </c>
      <c r="I1110" s="77">
        <v>45016</v>
      </c>
      <c r="J1110" s="78">
        <v>8268.56</v>
      </c>
      <c r="K1110" s="66"/>
      <c r="L1110" s="72">
        <f>COUNTIFS($B$1:B1110,B1110)</f>
        <v>5</v>
      </c>
      <c r="M1110" s="73"/>
    </row>
    <row r="1111" spans="1:13" x14ac:dyDescent="0.35">
      <c r="A1111" s="74" t="s">
        <v>41</v>
      </c>
      <c r="B1111" s="74" t="s">
        <v>75</v>
      </c>
      <c r="C1111" s="75" t="s">
        <v>81</v>
      </c>
      <c r="D1111" s="76">
        <v>41506</v>
      </c>
      <c r="E1111" s="76">
        <v>41666</v>
      </c>
      <c r="F1111" s="75" t="s">
        <v>314</v>
      </c>
      <c r="G1111" s="74" t="s">
        <v>1625</v>
      </c>
      <c r="H1111" s="74" t="s">
        <v>305</v>
      </c>
      <c r="I1111" s="77">
        <v>45016</v>
      </c>
      <c r="J1111" s="78">
        <v>12574.09</v>
      </c>
      <c r="K1111" s="66"/>
      <c r="L1111" s="72">
        <f>COUNTIFS($B$1:B1111,B1111)</f>
        <v>6</v>
      </c>
      <c r="M1111" s="73"/>
    </row>
    <row r="1112" spans="1:13" x14ac:dyDescent="0.35">
      <c r="A1112" s="74" t="s">
        <v>41</v>
      </c>
      <c r="B1112" s="74" t="s">
        <v>1626</v>
      </c>
      <c r="C1112" s="75" t="s">
        <v>1627</v>
      </c>
      <c r="D1112" s="76">
        <v>41662</v>
      </c>
      <c r="E1112" s="76">
        <v>41758</v>
      </c>
      <c r="F1112" s="75" t="s">
        <v>314</v>
      </c>
      <c r="G1112" s="74" t="s">
        <v>1628</v>
      </c>
      <c r="H1112" s="74" t="s">
        <v>305</v>
      </c>
      <c r="I1112" s="77">
        <v>45016</v>
      </c>
      <c r="J1112" s="78">
        <v>440.16</v>
      </c>
      <c r="K1112" s="66"/>
      <c r="L1112" s="72">
        <f>COUNTIFS($B$1:B1112,B1112)</f>
        <v>1</v>
      </c>
      <c r="M1112" s="73"/>
    </row>
    <row r="1113" spans="1:13" x14ac:dyDescent="0.35">
      <c r="A1113" s="74" t="s">
        <v>41</v>
      </c>
      <c r="B1113" s="74" t="s">
        <v>1629</v>
      </c>
      <c r="C1113" s="75" t="s">
        <v>1630</v>
      </c>
      <c r="D1113" s="76">
        <v>41673</v>
      </c>
      <c r="E1113" s="76">
        <v>42040</v>
      </c>
      <c r="F1113" s="75" t="s">
        <v>314</v>
      </c>
      <c r="G1113" s="74" t="s">
        <v>1631</v>
      </c>
      <c r="H1113" s="74" t="s">
        <v>305</v>
      </c>
      <c r="I1113" s="77">
        <v>44839</v>
      </c>
      <c r="J1113" s="78">
        <v>2922.77</v>
      </c>
      <c r="K1113" s="66"/>
      <c r="L1113" s="72">
        <f>COUNTIFS($B$1:B1113,B1113)</f>
        <v>1</v>
      </c>
      <c r="M1113" s="73"/>
    </row>
    <row r="1114" spans="1:13" x14ac:dyDescent="0.35">
      <c r="A1114" s="74" t="s">
        <v>41</v>
      </c>
      <c r="B1114" s="74" t="s">
        <v>167</v>
      </c>
      <c r="C1114" s="75" t="s">
        <v>289</v>
      </c>
      <c r="D1114" s="76">
        <v>41940</v>
      </c>
      <c r="E1114" s="76">
        <v>43145</v>
      </c>
      <c r="F1114" s="75" t="s">
        <v>400</v>
      </c>
      <c r="G1114" s="74" t="s">
        <v>1632</v>
      </c>
      <c r="H1114" s="74" t="s">
        <v>343</v>
      </c>
      <c r="I1114" s="77">
        <v>44888</v>
      </c>
      <c r="J1114" s="78">
        <v>40307.980000000003</v>
      </c>
      <c r="K1114" s="66"/>
      <c r="L1114" s="72">
        <f>COUNTIFS($B$1:B1114,B1114)</f>
        <v>1</v>
      </c>
      <c r="M1114" s="73"/>
    </row>
    <row r="1115" spans="1:13" x14ac:dyDescent="0.35">
      <c r="A1115" s="74" t="s">
        <v>41</v>
      </c>
      <c r="B1115" s="74" t="s">
        <v>167</v>
      </c>
      <c r="C1115" s="75" t="s">
        <v>289</v>
      </c>
      <c r="D1115" s="76">
        <v>41940</v>
      </c>
      <c r="E1115" s="76">
        <v>43145</v>
      </c>
      <c r="F1115" s="75" t="s">
        <v>303</v>
      </c>
      <c r="G1115" s="74" t="s">
        <v>1633</v>
      </c>
      <c r="H1115" s="74" t="s">
        <v>343</v>
      </c>
      <c r="I1115" s="77">
        <v>44859</v>
      </c>
      <c r="J1115" s="78">
        <v>101030.08</v>
      </c>
      <c r="K1115" s="66"/>
      <c r="L1115" s="72">
        <f>COUNTIFS($B$1:B1115,B1115)</f>
        <v>2</v>
      </c>
      <c r="M1115" s="73"/>
    </row>
    <row r="1116" spans="1:13" x14ac:dyDescent="0.35">
      <c r="A1116" s="74" t="s">
        <v>41</v>
      </c>
      <c r="B1116" s="74" t="s">
        <v>167</v>
      </c>
      <c r="C1116" s="75" t="s">
        <v>289</v>
      </c>
      <c r="D1116" s="76">
        <v>41940</v>
      </c>
      <c r="E1116" s="76">
        <v>43145</v>
      </c>
      <c r="F1116" s="75" t="s">
        <v>418</v>
      </c>
      <c r="G1116" s="74" t="s">
        <v>1634</v>
      </c>
      <c r="H1116" s="74" t="s">
        <v>343</v>
      </c>
      <c r="I1116" s="77">
        <v>44859</v>
      </c>
      <c r="J1116" s="78">
        <v>424885.87</v>
      </c>
      <c r="K1116" s="66"/>
      <c r="L1116" s="72">
        <f>COUNTIFS($B$1:B1116,B1116)</f>
        <v>3</v>
      </c>
      <c r="M1116" s="73"/>
    </row>
    <row r="1117" spans="1:13" x14ac:dyDescent="0.35">
      <c r="A1117" s="74" t="s">
        <v>41</v>
      </c>
      <c r="B1117" s="74" t="s">
        <v>167</v>
      </c>
      <c r="C1117" s="75" t="s">
        <v>289</v>
      </c>
      <c r="D1117" s="76">
        <v>41940</v>
      </c>
      <c r="E1117" s="76">
        <v>43145</v>
      </c>
      <c r="F1117" s="75" t="s">
        <v>408</v>
      </c>
      <c r="G1117" s="74" t="s">
        <v>1635</v>
      </c>
      <c r="H1117" s="74" t="s">
        <v>343</v>
      </c>
      <c r="I1117" s="77">
        <v>44888</v>
      </c>
      <c r="J1117" s="78">
        <v>11073.62</v>
      </c>
      <c r="K1117" s="66"/>
      <c r="L1117" s="72">
        <f>COUNTIFS($B$1:B1117,B1117)</f>
        <v>4</v>
      </c>
      <c r="M1117" s="73"/>
    </row>
    <row r="1118" spans="1:13" x14ac:dyDescent="0.35">
      <c r="A1118" s="74" t="s">
        <v>41</v>
      </c>
      <c r="B1118" s="74" t="s">
        <v>167</v>
      </c>
      <c r="C1118" s="75" t="s">
        <v>289</v>
      </c>
      <c r="D1118" s="76">
        <v>41940</v>
      </c>
      <c r="E1118" s="76">
        <v>43145</v>
      </c>
      <c r="F1118" s="75" t="s">
        <v>408</v>
      </c>
      <c r="G1118" s="74" t="s">
        <v>1636</v>
      </c>
      <c r="H1118" s="74" t="s">
        <v>343</v>
      </c>
      <c r="I1118" s="77">
        <v>44888</v>
      </c>
      <c r="J1118" s="78">
        <v>16610.43</v>
      </c>
      <c r="K1118" s="66"/>
      <c r="L1118" s="72">
        <f>COUNTIFS($B$1:B1118,B1118)</f>
        <v>5</v>
      </c>
      <c r="M1118" s="73"/>
    </row>
    <row r="1119" spans="1:13" x14ac:dyDescent="0.35">
      <c r="A1119" s="74" t="s">
        <v>41</v>
      </c>
      <c r="B1119" s="74" t="s">
        <v>167</v>
      </c>
      <c r="C1119" s="75" t="s">
        <v>289</v>
      </c>
      <c r="D1119" s="76">
        <v>41940</v>
      </c>
      <c r="E1119" s="76">
        <v>43145</v>
      </c>
      <c r="F1119" s="75" t="s">
        <v>400</v>
      </c>
      <c r="G1119" s="74" t="s">
        <v>1636</v>
      </c>
      <c r="H1119" s="74" t="s">
        <v>343</v>
      </c>
      <c r="I1119" s="77">
        <v>44888</v>
      </c>
      <c r="J1119" s="78">
        <v>22700.92</v>
      </c>
      <c r="K1119" s="66"/>
      <c r="L1119" s="72">
        <f>COUNTIFS($B$1:B1119,B1119)</f>
        <v>6</v>
      </c>
      <c r="M1119" s="73"/>
    </row>
    <row r="1120" spans="1:13" x14ac:dyDescent="0.35">
      <c r="A1120" s="74" t="s">
        <v>41</v>
      </c>
      <c r="B1120" s="74" t="s">
        <v>167</v>
      </c>
      <c r="C1120" s="75" t="s">
        <v>289</v>
      </c>
      <c r="D1120" s="76">
        <v>41940</v>
      </c>
      <c r="E1120" s="76">
        <v>43145</v>
      </c>
      <c r="F1120" s="75" t="s">
        <v>1637</v>
      </c>
      <c r="G1120" s="74" t="s">
        <v>1636</v>
      </c>
      <c r="H1120" s="74" t="s">
        <v>343</v>
      </c>
      <c r="I1120" s="77">
        <v>44888</v>
      </c>
      <c r="J1120" s="78">
        <v>10730.62</v>
      </c>
      <c r="K1120" s="66"/>
      <c r="L1120" s="72">
        <f>COUNTIFS($B$1:B1120,B1120)</f>
        <v>7</v>
      </c>
      <c r="M1120" s="73"/>
    </row>
    <row r="1121" spans="1:13" x14ac:dyDescent="0.35">
      <c r="A1121" s="74" t="s">
        <v>41</v>
      </c>
      <c r="B1121" s="74" t="s">
        <v>167</v>
      </c>
      <c r="C1121" s="75" t="s">
        <v>289</v>
      </c>
      <c r="D1121" s="76">
        <v>41940</v>
      </c>
      <c r="E1121" s="76">
        <v>43145</v>
      </c>
      <c r="F1121" s="75" t="s">
        <v>400</v>
      </c>
      <c r="G1121" s="74" t="s">
        <v>627</v>
      </c>
      <c r="H1121" s="74" t="s">
        <v>343</v>
      </c>
      <c r="I1121" s="77">
        <v>44888</v>
      </c>
      <c r="J1121" s="78">
        <v>22147.24</v>
      </c>
      <c r="K1121" s="66"/>
      <c r="L1121" s="72">
        <f>COUNTIFS($B$1:B1121,B1121)</f>
        <v>8</v>
      </c>
      <c r="M1121" s="73"/>
    </row>
    <row r="1122" spans="1:13" x14ac:dyDescent="0.35">
      <c r="A1122" s="74" t="s">
        <v>41</v>
      </c>
      <c r="B1122" s="74" t="s">
        <v>167</v>
      </c>
      <c r="C1122" s="75" t="s">
        <v>289</v>
      </c>
      <c r="D1122" s="76">
        <v>41940</v>
      </c>
      <c r="E1122" s="76">
        <v>43145</v>
      </c>
      <c r="F1122" s="75" t="s">
        <v>400</v>
      </c>
      <c r="G1122" s="74" t="s">
        <v>627</v>
      </c>
      <c r="H1122" s="74" t="s">
        <v>343</v>
      </c>
      <c r="I1122" s="77">
        <v>44888</v>
      </c>
      <c r="J1122" s="78">
        <v>5536.81</v>
      </c>
      <c r="K1122" s="66"/>
      <c r="L1122" s="72">
        <f>COUNTIFS($B$1:B1122,B1122)</f>
        <v>9</v>
      </c>
      <c r="M1122" s="73"/>
    </row>
    <row r="1123" spans="1:13" x14ac:dyDescent="0.35">
      <c r="A1123" s="74" t="s">
        <v>41</v>
      </c>
      <c r="B1123" s="74" t="s">
        <v>167</v>
      </c>
      <c r="C1123" s="75" t="s">
        <v>289</v>
      </c>
      <c r="D1123" s="76">
        <v>41940</v>
      </c>
      <c r="E1123" s="76">
        <v>43145</v>
      </c>
      <c r="F1123" s="75" t="s">
        <v>400</v>
      </c>
      <c r="G1123" s="74" t="s">
        <v>627</v>
      </c>
      <c r="H1123" s="74" t="s">
        <v>343</v>
      </c>
      <c r="I1123" s="77">
        <v>44888</v>
      </c>
      <c r="J1123" s="78">
        <v>5536.81</v>
      </c>
      <c r="K1123" s="66"/>
      <c r="L1123" s="72">
        <f>COUNTIFS($B$1:B1123,B1123)</f>
        <v>10</v>
      </c>
      <c r="M1123" s="73"/>
    </row>
    <row r="1124" spans="1:13" x14ac:dyDescent="0.35">
      <c r="A1124" s="74" t="s">
        <v>41</v>
      </c>
      <c r="B1124" s="74" t="s">
        <v>167</v>
      </c>
      <c r="C1124" s="75" t="s">
        <v>289</v>
      </c>
      <c r="D1124" s="76">
        <v>41940</v>
      </c>
      <c r="E1124" s="76">
        <v>43145</v>
      </c>
      <c r="F1124" s="75" t="s">
        <v>400</v>
      </c>
      <c r="G1124" s="74" t="s">
        <v>1638</v>
      </c>
      <c r="H1124" s="74" t="s">
        <v>343</v>
      </c>
      <c r="I1124" s="77">
        <v>44859</v>
      </c>
      <c r="J1124" s="78">
        <v>8964.1</v>
      </c>
      <c r="K1124" s="66"/>
      <c r="L1124" s="72">
        <f>COUNTIFS($B$1:B1124,B1124)</f>
        <v>11</v>
      </c>
      <c r="M1124" s="73"/>
    </row>
    <row r="1125" spans="1:13" x14ac:dyDescent="0.35">
      <c r="A1125" s="74" t="s">
        <v>41</v>
      </c>
      <c r="B1125" s="74" t="s">
        <v>167</v>
      </c>
      <c r="C1125" s="75" t="s">
        <v>289</v>
      </c>
      <c r="D1125" s="76">
        <v>41940</v>
      </c>
      <c r="E1125" s="76">
        <v>43145</v>
      </c>
      <c r="F1125" s="75" t="s">
        <v>400</v>
      </c>
      <c r="G1125" s="74" t="s">
        <v>1639</v>
      </c>
      <c r="H1125" s="74" t="s">
        <v>343</v>
      </c>
      <c r="I1125" s="77">
        <v>44886</v>
      </c>
      <c r="J1125" s="78">
        <v>148510.70000000001</v>
      </c>
      <c r="K1125" s="66"/>
      <c r="L1125" s="72">
        <f>COUNTIFS($B$1:B1125,B1125)</f>
        <v>12</v>
      </c>
      <c r="M1125" s="73"/>
    </row>
    <row r="1126" spans="1:13" x14ac:dyDescent="0.35">
      <c r="A1126" s="74" t="s">
        <v>41</v>
      </c>
      <c r="B1126" s="74" t="s">
        <v>167</v>
      </c>
      <c r="C1126" s="75" t="s">
        <v>289</v>
      </c>
      <c r="D1126" s="76">
        <v>41940</v>
      </c>
      <c r="E1126" s="76">
        <v>43145</v>
      </c>
      <c r="F1126" s="75" t="s">
        <v>408</v>
      </c>
      <c r="G1126" s="74" t="s">
        <v>1640</v>
      </c>
      <c r="H1126" s="74" t="s">
        <v>343</v>
      </c>
      <c r="I1126" s="77">
        <v>44888</v>
      </c>
      <c r="J1126" s="78">
        <v>27684.05</v>
      </c>
      <c r="K1126" s="66"/>
      <c r="L1126" s="72">
        <f>COUNTIFS($B$1:B1126,B1126)</f>
        <v>13</v>
      </c>
      <c r="M1126" s="73"/>
    </row>
    <row r="1127" spans="1:13" x14ac:dyDescent="0.35">
      <c r="A1127" s="74" t="s">
        <v>41</v>
      </c>
      <c r="B1127" s="74" t="s">
        <v>74</v>
      </c>
      <c r="C1127" s="75" t="s">
        <v>82</v>
      </c>
      <c r="D1127" s="76">
        <v>42020</v>
      </c>
      <c r="E1127" s="76">
        <v>43182</v>
      </c>
      <c r="F1127" s="75" t="s">
        <v>314</v>
      </c>
      <c r="G1127" s="74" t="s">
        <v>1641</v>
      </c>
      <c r="H1127" s="74" t="s">
        <v>343</v>
      </c>
      <c r="I1127" s="77">
        <v>45002</v>
      </c>
      <c r="J1127" s="78">
        <v>7210</v>
      </c>
      <c r="K1127" s="66"/>
      <c r="L1127" s="72">
        <f>COUNTIFS($B$1:B1127,B1127)</f>
        <v>1</v>
      </c>
      <c r="M1127" s="73"/>
    </row>
    <row r="1128" spans="1:13" x14ac:dyDescent="0.35">
      <c r="A1128" s="74" t="s">
        <v>41</v>
      </c>
      <c r="B1128" s="74" t="s">
        <v>74</v>
      </c>
      <c r="C1128" s="75" t="s">
        <v>82</v>
      </c>
      <c r="D1128" s="76">
        <v>42020</v>
      </c>
      <c r="E1128" s="76">
        <v>43182</v>
      </c>
      <c r="F1128" s="75" t="s">
        <v>400</v>
      </c>
      <c r="G1128" s="74" t="s">
        <v>232</v>
      </c>
      <c r="H1128" s="74" t="s">
        <v>343</v>
      </c>
      <c r="I1128" s="77">
        <v>44783</v>
      </c>
      <c r="J1128" s="78">
        <v>20552.150000000001</v>
      </c>
      <c r="K1128" s="66"/>
      <c r="L1128" s="72">
        <f>COUNTIFS($B$1:B1128,B1128)</f>
        <v>2</v>
      </c>
      <c r="M1128" s="73"/>
    </row>
    <row r="1129" spans="1:13" x14ac:dyDescent="0.35">
      <c r="A1129" s="74" t="s">
        <v>41</v>
      </c>
      <c r="B1129" s="74" t="s">
        <v>74</v>
      </c>
      <c r="C1129" s="75" t="s">
        <v>82</v>
      </c>
      <c r="D1129" s="76">
        <v>42020</v>
      </c>
      <c r="E1129" s="76">
        <v>43182</v>
      </c>
      <c r="F1129" s="75" t="s">
        <v>400</v>
      </c>
      <c r="G1129" s="74" t="s">
        <v>1642</v>
      </c>
      <c r="H1129" s="74" t="s">
        <v>343</v>
      </c>
      <c r="I1129" s="77">
        <v>44845</v>
      </c>
      <c r="J1129" s="78">
        <v>15414.11</v>
      </c>
      <c r="K1129" s="66"/>
      <c r="L1129" s="72">
        <f>COUNTIFS($B$1:B1129,B1129)</f>
        <v>3</v>
      </c>
      <c r="M1129" s="73"/>
    </row>
    <row r="1130" spans="1:13" x14ac:dyDescent="0.35">
      <c r="A1130" s="74" t="s">
        <v>41</v>
      </c>
      <c r="B1130" s="74" t="s">
        <v>74</v>
      </c>
      <c r="C1130" s="75" t="s">
        <v>82</v>
      </c>
      <c r="D1130" s="76">
        <v>42020</v>
      </c>
      <c r="E1130" s="76">
        <v>43182</v>
      </c>
      <c r="F1130" s="75" t="s">
        <v>303</v>
      </c>
      <c r="G1130" s="74" t="s">
        <v>1643</v>
      </c>
      <c r="H1130" s="74" t="s">
        <v>343</v>
      </c>
      <c r="I1130" s="77">
        <v>44987</v>
      </c>
      <c r="J1130" s="78">
        <v>155414.04999999999</v>
      </c>
      <c r="K1130" s="66"/>
      <c r="L1130" s="72">
        <f>COUNTIFS($B$1:B1130,B1130)</f>
        <v>4</v>
      </c>
      <c r="M1130" s="73"/>
    </row>
    <row r="1131" spans="1:13" x14ac:dyDescent="0.35">
      <c r="A1131" s="74" t="s">
        <v>41</v>
      </c>
      <c r="B1131" s="74" t="s">
        <v>1644</v>
      </c>
      <c r="C1131" s="75" t="s">
        <v>1645</v>
      </c>
      <c r="D1131" s="76">
        <v>41922</v>
      </c>
      <c r="E1131" s="76">
        <v>42163</v>
      </c>
      <c r="F1131" s="75" t="s">
        <v>314</v>
      </c>
      <c r="G1131" s="74" t="s">
        <v>1646</v>
      </c>
      <c r="H1131" s="74" t="s">
        <v>343</v>
      </c>
      <c r="I1131" s="77">
        <v>44946</v>
      </c>
      <c r="J1131" s="78">
        <v>832.48</v>
      </c>
      <c r="K1131" s="66"/>
      <c r="L1131" s="72">
        <f>COUNTIFS($B$1:B1131,B1131)</f>
        <v>1</v>
      </c>
      <c r="M1131" s="73"/>
    </row>
    <row r="1132" spans="1:13" x14ac:dyDescent="0.35">
      <c r="A1132" s="74" t="s">
        <v>41</v>
      </c>
      <c r="B1132" s="74" t="s">
        <v>1644</v>
      </c>
      <c r="C1132" s="75" t="s">
        <v>1645</v>
      </c>
      <c r="D1132" s="76">
        <v>41922</v>
      </c>
      <c r="E1132" s="76">
        <v>42163</v>
      </c>
      <c r="F1132" s="75" t="s">
        <v>303</v>
      </c>
      <c r="G1132" s="74" t="s">
        <v>1647</v>
      </c>
      <c r="H1132" s="74" t="s">
        <v>343</v>
      </c>
      <c r="I1132" s="77">
        <v>44946</v>
      </c>
      <c r="J1132" s="78">
        <v>43815.92</v>
      </c>
      <c r="K1132" s="66"/>
      <c r="L1132" s="72">
        <f>COUNTIFS($B$1:B1132,B1132)</f>
        <v>2</v>
      </c>
      <c r="M1132" s="73"/>
    </row>
    <row r="1133" spans="1:13" x14ac:dyDescent="0.35">
      <c r="A1133" s="74" t="s">
        <v>41</v>
      </c>
      <c r="B1133" s="74" t="s">
        <v>168</v>
      </c>
      <c r="C1133" s="75" t="s">
        <v>290</v>
      </c>
      <c r="D1133" s="76">
        <v>42829</v>
      </c>
      <c r="E1133" s="76">
        <v>43483</v>
      </c>
      <c r="F1133" s="75" t="s">
        <v>408</v>
      </c>
      <c r="G1133" s="74" t="s">
        <v>1648</v>
      </c>
      <c r="H1133" s="74" t="s">
        <v>343</v>
      </c>
      <c r="I1133" s="77">
        <v>44988</v>
      </c>
      <c r="J1133" s="78">
        <v>2825.16</v>
      </c>
      <c r="K1133" s="42"/>
      <c r="L1133" s="72">
        <f>COUNTIFS($B$1:B1133,B1133)</f>
        <v>1</v>
      </c>
      <c r="M1133" s="73"/>
    </row>
    <row r="1134" spans="1:13" x14ac:dyDescent="0.35">
      <c r="A1134" s="74" t="s">
        <v>41</v>
      </c>
      <c r="B1134" s="74" t="s">
        <v>1649</v>
      </c>
      <c r="C1134" s="75" t="s">
        <v>1650</v>
      </c>
      <c r="D1134" s="76">
        <v>42830</v>
      </c>
      <c r="E1134" s="76">
        <v>43080</v>
      </c>
      <c r="F1134" s="75" t="s">
        <v>314</v>
      </c>
      <c r="G1134" s="74" t="s">
        <v>1651</v>
      </c>
      <c r="H1134" s="74" t="s">
        <v>305</v>
      </c>
      <c r="I1134" s="77">
        <v>44839</v>
      </c>
      <c r="J1134" s="78">
        <v>277.19</v>
      </c>
      <c r="K1134" s="42"/>
      <c r="L1134" s="72">
        <f>COUNTIFS($B$1:B1134,B1134)</f>
        <v>1</v>
      </c>
      <c r="M1134" s="73"/>
    </row>
    <row r="1135" spans="1:13" x14ac:dyDescent="0.35">
      <c r="A1135" s="74" t="s">
        <v>41</v>
      </c>
      <c r="B1135" s="74" t="s">
        <v>1649</v>
      </c>
      <c r="C1135" s="75" t="s">
        <v>1650</v>
      </c>
      <c r="D1135" s="76">
        <v>42830</v>
      </c>
      <c r="E1135" s="76">
        <v>43080</v>
      </c>
      <c r="F1135" s="75" t="s">
        <v>314</v>
      </c>
      <c r="G1135" s="74" t="s">
        <v>1652</v>
      </c>
      <c r="H1135" s="74" t="s">
        <v>305</v>
      </c>
      <c r="I1135" s="77">
        <v>44839</v>
      </c>
      <c r="J1135" s="78">
        <v>275.95999999999998</v>
      </c>
      <c r="K1135" s="42"/>
      <c r="L1135" s="72">
        <f>COUNTIFS($B$1:B1135,B1135)</f>
        <v>2</v>
      </c>
      <c r="M1135" s="73"/>
    </row>
    <row r="1136" spans="1:13" x14ac:dyDescent="0.35">
      <c r="A1136" s="74" t="s">
        <v>41</v>
      </c>
      <c r="B1136" s="74" t="s">
        <v>1653</v>
      </c>
      <c r="C1136" s="75" t="s">
        <v>1654</v>
      </c>
      <c r="D1136" s="76">
        <v>42829</v>
      </c>
      <c r="E1136" s="76">
        <v>43231</v>
      </c>
      <c r="F1136" s="75" t="s">
        <v>314</v>
      </c>
      <c r="G1136" s="74" t="s">
        <v>1655</v>
      </c>
      <c r="H1136" s="74" t="s">
        <v>305</v>
      </c>
      <c r="I1136" s="77">
        <v>44839</v>
      </c>
      <c r="J1136" s="78">
        <v>988.16</v>
      </c>
      <c r="K1136" s="42"/>
      <c r="L1136" s="72">
        <f>COUNTIFS($B$1:B1136,B1136)</f>
        <v>1</v>
      </c>
      <c r="M1136" s="73"/>
    </row>
    <row r="1137" spans="1:13" x14ac:dyDescent="0.35">
      <c r="A1137" s="74" t="s">
        <v>41</v>
      </c>
      <c r="B1137" s="74" t="s">
        <v>169</v>
      </c>
      <c r="C1137" s="75" t="s">
        <v>291</v>
      </c>
      <c r="D1137" s="76">
        <v>43032</v>
      </c>
      <c r="E1137" s="76">
        <v>43402</v>
      </c>
      <c r="F1137" s="75" t="s">
        <v>408</v>
      </c>
      <c r="G1137" s="74" t="s">
        <v>1656</v>
      </c>
      <c r="H1137" s="74" t="s">
        <v>343</v>
      </c>
      <c r="I1137" s="77">
        <v>44949</v>
      </c>
      <c r="J1137" s="78">
        <v>12276.73</v>
      </c>
      <c r="K1137" s="42"/>
      <c r="L1137" s="72">
        <f>COUNTIFS($B$1:B1137,B1137)</f>
        <v>1</v>
      </c>
      <c r="M1137" s="73"/>
    </row>
    <row r="1138" spans="1:13" x14ac:dyDescent="0.35">
      <c r="A1138" s="74" t="s">
        <v>41</v>
      </c>
      <c r="B1138" s="74" t="s">
        <v>169</v>
      </c>
      <c r="C1138" s="75" t="s">
        <v>291</v>
      </c>
      <c r="D1138" s="76">
        <v>43032</v>
      </c>
      <c r="E1138" s="76">
        <v>43402</v>
      </c>
      <c r="F1138" s="75" t="s">
        <v>314</v>
      </c>
      <c r="G1138" s="74" t="s">
        <v>1657</v>
      </c>
      <c r="H1138" s="74" t="s">
        <v>343</v>
      </c>
      <c r="I1138" s="77">
        <v>45016</v>
      </c>
      <c r="J1138" s="78">
        <v>18706.45</v>
      </c>
      <c r="K1138" s="42"/>
      <c r="L1138" s="72">
        <f>COUNTIFS($B$1:B1138,B1138)</f>
        <v>2</v>
      </c>
      <c r="M1138" s="73"/>
    </row>
    <row r="1139" spans="1:13" x14ac:dyDescent="0.35">
      <c r="A1139" s="74" t="s">
        <v>41</v>
      </c>
      <c r="B1139" s="74" t="s">
        <v>1658</v>
      </c>
      <c r="C1139" s="75" t="s">
        <v>1659</v>
      </c>
      <c r="D1139" s="76">
        <v>43291</v>
      </c>
      <c r="E1139" s="76">
        <v>44280</v>
      </c>
      <c r="F1139" s="75" t="s">
        <v>314</v>
      </c>
      <c r="G1139" s="74" t="s">
        <v>1660</v>
      </c>
      <c r="H1139" s="74" t="s">
        <v>343</v>
      </c>
      <c r="I1139" s="77">
        <v>44701</v>
      </c>
      <c r="J1139" s="78">
        <v>3044.35</v>
      </c>
      <c r="K1139" s="42"/>
      <c r="L1139" s="72">
        <f>COUNTIFS($B$1:B1139,B1139)</f>
        <v>1</v>
      </c>
      <c r="M1139" s="73"/>
    </row>
    <row r="1140" spans="1:13" x14ac:dyDescent="0.35">
      <c r="A1140" s="74" t="s">
        <v>41</v>
      </c>
      <c r="B1140" s="74" t="s">
        <v>1658</v>
      </c>
      <c r="C1140" s="75" t="s">
        <v>1659</v>
      </c>
      <c r="D1140" s="76">
        <v>43291</v>
      </c>
      <c r="E1140" s="76">
        <v>44280</v>
      </c>
      <c r="F1140" s="75" t="s">
        <v>303</v>
      </c>
      <c r="G1140" s="74" t="s">
        <v>1661</v>
      </c>
      <c r="H1140" s="74" t="s">
        <v>343</v>
      </c>
      <c r="I1140" s="77">
        <v>44701</v>
      </c>
      <c r="J1140" s="78">
        <v>195697.84</v>
      </c>
      <c r="K1140" s="42"/>
      <c r="L1140" s="72">
        <f>COUNTIFS($B$1:B1140,B1140)</f>
        <v>2</v>
      </c>
      <c r="M1140" s="73"/>
    </row>
    <row r="1141" spans="1:13" x14ac:dyDescent="0.35">
      <c r="A1141" s="74" t="s">
        <v>41</v>
      </c>
      <c r="B1141" s="74" t="s">
        <v>1658</v>
      </c>
      <c r="C1141" s="75" t="s">
        <v>1659</v>
      </c>
      <c r="D1141" s="76">
        <v>43291</v>
      </c>
      <c r="E1141" s="76">
        <v>44280</v>
      </c>
      <c r="F1141" s="75" t="s">
        <v>303</v>
      </c>
      <c r="G1141" s="74" t="s">
        <v>1662</v>
      </c>
      <c r="H1141" s="74" t="s">
        <v>343</v>
      </c>
      <c r="I1141" s="77">
        <v>44701</v>
      </c>
      <c r="J1141" s="78">
        <v>242267.98</v>
      </c>
      <c r="K1141" s="42"/>
      <c r="L1141" s="72">
        <f>COUNTIFS($B$1:B1141,B1141)</f>
        <v>3</v>
      </c>
      <c r="M1141" s="73"/>
    </row>
    <row r="1142" spans="1:13" x14ac:dyDescent="0.35">
      <c r="A1142" s="74" t="s">
        <v>41</v>
      </c>
      <c r="B1142" s="74" t="s">
        <v>170</v>
      </c>
      <c r="C1142" s="75" t="s">
        <v>292</v>
      </c>
      <c r="D1142" s="76">
        <v>43297</v>
      </c>
      <c r="E1142" s="76">
        <v>43601</v>
      </c>
      <c r="F1142" s="75" t="s">
        <v>400</v>
      </c>
      <c r="G1142" s="74" t="s">
        <v>1663</v>
      </c>
      <c r="H1142" s="74" t="s">
        <v>343</v>
      </c>
      <c r="I1142" s="77">
        <v>44988</v>
      </c>
      <c r="J1142" s="78">
        <v>20561.189999999999</v>
      </c>
      <c r="K1142" s="42"/>
      <c r="L1142" s="72">
        <f>COUNTIFS($B$1:B1142,B1142)</f>
        <v>1</v>
      </c>
      <c r="M1142" s="73"/>
    </row>
    <row r="1143" spans="1:13" x14ac:dyDescent="0.35">
      <c r="A1143" s="74" t="s">
        <v>41</v>
      </c>
      <c r="B1143" s="74" t="s">
        <v>170</v>
      </c>
      <c r="C1143" s="75" t="s">
        <v>292</v>
      </c>
      <c r="D1143" s="76">
        <v>43297</v>
      </c>
      <c r="E1143" s="76">
        <v>43601</v>
      </c>
      <c r="F1143" s="75" t="s">
        <v>303</v>
      </c>
      <c r="G1143" s="74" t="s">
        <v>238</v>
      </c>
      <c r="H1143" s="74" t="s">
        <v>305</v>
      </c>
      <c r="I1143" s="77">
        <v>45016</v>
      </c>
      <c r="J1143" s="78">
        <v>7995</v>
      </c>
      <c r="K1143" s="42"/>
      <c r="L1143" s="72">
        <f>COUNTIFS($B$1:B1143,B1143)</f>
        <v>2</v>
      </c>
      <c r="M1143" s="73"/>
    </row>
    <row r="1144" spans="1:13" x14ac:dyDescent="0.35">
      <c r="A1144" s="74" t="s">
        <v>41</v>
      </c>
      <c r="B1144" s="74" t="s">
        <v>170</v>
      </c>
      <c r="C1144" s="75" t="s">
        <v>292</v>
      </c>
      <c r="D1144" s="76">
        <v>43297</v>
      </c>
      <c r="E1144" s="76">
        <v>43601</v>
      </c>
      <c r="F1144" s="75" t="s">
        <v>303</v>
      </c>
      <c r="G1144" s="74" t="s">
        <v>238</v>
      </c>
      <c r="H1144" s="74" t="s">
        <v>305</v>
      </c>
      <c r="I1144" s="77">
        <v>45016</v>
      </c>
      <c r="J1144" s="78">
        <v>19304.7</v>
      </c>
      <c r="K1144" s="42"/>
      <c r="L1144" s="72">
        <f>COUNTIFS($B$1:B1144,B1144)</f>
        <v>3</v>
      </c>
      <c r="M1144" s="73"/>
    </row>
    <row r="1145" spans="1:13" x14ac:dyDescent="0.35">
      <c r="A1145" s="74" t="s">
        <v>41</v>
      </c>
      <c r="B1145" s="74" t="s">
        <v>171</v>
      </c>
      <c r="C1145" s="75" t="s">
        <v>293</v>
      </c>
      <c r="D1145" s="76">
        <v>43336</v>
      </c>
      <c r="E1145" s="76">
        <v>43504</v>
      </c>
      <c r="F1145" s="75" t="s">
        <v>400</v>
      </c>
      <c r="G1145" s="74" t="s">
        <v>1664</v>
      </c>
      <c r="H1145" s="74" t="s">
        <v>343</v>
      </c>
      <c r="I1145" s="77">
        <v>44988</v>
      </c>
      <c r="J1145" s="78">
        <v>1191.52</v>
      </c>
      <c r="K1145" s="42"/>
      <c r="L1145" s="72">
        <f>COUNTIFS($B$1:B1145,B1145)</f>
        <v>1</v>
      </c>
      <c r="M1145" s="73"/>
    </row>
    <row r="1146" spans="1:13" x14ac:dyDescent="0.35">
      <c r="A1146" s="74" t="s">
        <v>41</v>
      </c>
      <c r="B1146" s="74" t="s">
        <v>1665</v>
      </c>
      <c r="C1146" s="75" t="s">
        <v>1666</v>
      </c>
      <c r="D1146" s="76">
        <v>44140</v>
      </c>
      <c r="E1146" s="76">
        <v>43662</v>
      </c>
      <c r="F1146" s="75" t="s">
        <v>408</v>
      </c>
      <c r="G1146" s="74" t="s">
        <v>1667</v>
      </c>
      <c r="H1146" s="74" t="s">
        <v>343</v>
      </c>
      <c r="I1146" s="77">
        <v>44760</v>
      </c>
      <c r="J1146" s="78">
        <v>17263.810000000001</v>
      </c>
      <c r="K1146" s="42"/>
      <c r="L1146" s="72">
        <f>COUNTIFS($B$1:B1146,B1146)</f>
        <v>1</v>
      </c>
      <c r="M1146" s="73"/>
    </row>
    <row r="1147" spans="1:13" x14ac:dyDescent="0.35">
      <c r="A1147" s="74" t="s">
        <v>41</v>
      </c>
      <c r="B1147" s="74" t="s">
        <v>1668</v>
      </c>
      <c r="C1147" s="75" t="s">
        <v>1669</v>
      </c>
      <c r="D1147" s="76">
        <v>43585</v>
      </c>
      <c r="E1147" s="76">
        <v>43980</v>
      </c>
      <c r="F1147" s="75" t="s">
        <v>314</v>
      </c>
      <c r="G1147" s="74" t="s">
        <v>1670</v>
      </c>
      <c r="H1147" s="74" t="s">
        <v>343</v>
      </c>
      <c r="I1147" s="77">
        <v>44771</v>
      </c>
      <c r="J1147" s="78">
        <v>2661.8</v>
      </c>
      <c r="K1147" s="42"/>
      <c r="L1147" s="72">
        <f>COUNTIFS($B$1:B1147,B1147)</f>
        <v>1</v>
      </c>
      <c r="M1147" s="73"/>
    </row>
    <row r="1148" spans="1:13" x14ac:dyDescent="0.35">
      <c r="A1148" s="74" t="s">
        <v>41</v>
      </c>
      <c r="B1148" s="74" t="s">
        <v>1668</v>
      </c>
      <c r="C1148" s="75" t="s">
        <v>1669</v>
      </c>
      <c r="D1148" s="76">
        <v>43585</v>
      </c>
      <c r="E1148" s="76">
        <v>43980</v>
      </c>
      <c r="F1148" s="75" t="s">
        <v>303</v>
      </c>
      <c r="G1148" s="74" t="s">
        <v>1671</v>
      </c>
      <c r="H1148" s="74" t="s">
        <v>343</v>
      </c>
      <c r="I1148" s="77">
        <v>44771</v>
      </c>
      <c r="J1148" s="78">
        <v>228098.5</v>
      </c>
      <c r="K1148" s="42"/>
      <c r="L1148" s="72">
        <f>COUNTIFS($B$1:B1148,B1148)</f>
        <v>2</v>
      </c>
      <c r="M1148" s="73"/>
    </row>
    <row r="1149" spans="1:13" x14ac:dyDescent="0.35">
      <c r="A1149" s="74" t="s">
        <v>41</v>
      </c>
      <c r="B1149" s="74" t="s">
        <v>1672</v>
      </c>
      <c r="C1149" s="75" t="s">
        <v>1673</v>
      </c>
      <c r="D1149" s="76">
        <v>43844</v>
      </c>
      <c r="E1149" s="76">
        <v>44266</v>
      </c>
      <c r="F1149" s="75" t="s">
        <v>303</v>
      </c>
      <c r="G1149" s="74" t="s">
        <v>1674</v>
      </c>
      <c r="H1149" s="74" t="s">
        <v>343</v>
      </c>
      <c r="I1149" s="77">
        <v>44981</v>
      </c>
      <c r="J1149" s="78">
        <v>40231.230000000003</v>
      </c>
      <c r="K1149" s="42"/>
      <c r="L1149" s="72">
        <f>COUNTIFS($B$1:B1149,B1149)</f>
        <v>1</v>
      </c>
      <c r="M1149" s="73"/>
    </row>
    <row r="1150" spans="1:13" x14ac:dyDescent="0.35">
      <c r="A1150" s="74" t="s">
        <v>41</v>
      </c>
      <c r="B1150" s="74" t="s">
        <v>105</v>
      </c>
      <c r="C1150" s="75" t="s">
        <v>126</v>
      </c>
      <c r="D1150" s="76">
        <v>43878</v>
      </c>
      <c r="E1150" s="76">
        <v>44015</v>
      </c>
      <c r="F1150" s="75" t="s">
        <v>303</v>
      </c>
      <c r="G1150" s="74" t="s">
        <v>1675</v>
      </c>
      <c r="H1150" s="74" t="s">
        <v>343</v>
      </c>
      <c r="I1150" s="77">
        <v>44771</v>
      </c>
      <c r="J1150" s="78">
        <v>22922.67</v>
      </c>
      <c r="K1150" s="42"/>
      <c r="L1150" s="72">
        <f>COUNTIFS($B$1:B1150,B1150)</f>
        <v>1</v>
      </c>
      <c r="M1150" s="73"/>
    </row>
    <row r="1151" spans="1:13" x14ac:dyDescent="0.35">
      <c r="A1151" s="74" t="s">
        <v>41</v>
      </c>
      <c r="B1151" s="74" t="s">
        <v>105</v>
      </c>
      <c r="C1151" s="75" t="s">
        <v>126</v>
      </c>
      <c r="D1151" s="76">
        <v>43878</v>
      </c>
      <c r="E1151" s="76">
        <v>44015</v>
      </c>
      <c r="F1151" s="75" t="s">
        <v>303</v>
      </c>
      <c r="G1151" s="74" t="s">
        <v>1675</v>
      </c>
      <c r="H1151" s="74" t="s">
        <v>305</v>
      </c>
      <c r="I1151" s="77">
        <v>45016</v>
      </c>
      <c r="J1151" s="78">
        <v>22922.67</v>
      </c>
      <c r="K1151" s="42"/>
      <c r="L1151" s="72">
        <f>COUNTIFS($B$1:B1151,B1151)</f>
        <v>2</v>
      </c>
      <c r="M1151" s="73"/>
    </row>
    <row r="1152" spans="1:13" x14ac:dyDescent="0.35">
      <c r="A1152" s="74" t="s">
        <v>41</v>
      </c>
      <c r="B1152" s="74" t="s">
        <v>106</v>
      </c>
      <c r="C1152" s="75" t="s">
        <v>127</v>
      </c>
      <c r="D1152" s="76">
        <v>44004</v>
      </c>
      <c r="E1152" s="76">
        <v>44245</v>
      </c>
      <c r="F1152" s="75" t="s">
        <v>400</v>
      </c>
      <c r="G1152" s="74" t="s">
        <v>1676</v>
      </c>
      <c r="H1152" s="74" t="s">
        <v>343</v>
      </c>
      <c r="I1152" s="77">
        <v>44670</v>
      </c>
      <c r="J1152" s="78">
        <v>3782.95</v>
      </c>
      <c r="K1152" s="42"/>
      <c r="L1152" s="72">
        <f>COUNTIFS($B$1:B1152,B1152)</f>
        <v>1</v>
      </c>
      <c r="M1152" s="73"/>
    </row>
    <row r="1153" spans="1:13" x14ac:dyDescent="0.35">
      <c r="A1153" s="74" t="s">
        <v>41</v>
      </c>
      <c r="B1153" s="74" t="s">
        <v>106</v>
      </c>
      <c r="C1153" s="75" t="s">
        <v>127</v>
      </c>
      <c r="D1153" s="76">
        <v>44004</v>
      </c>
      <c r="E1153" s="76">
        <v>44245</v>
      </c>
      <c r="F1153" s="75" t="s">
        <v>303</v>
      </c>
      <c r="G1153" s="74" t="s">
        <v>113</v>
      </c>
      <c r="H1153" s="74" t="s">
        <v>343</v>
      </c>
      <c r="I1153" s="77">
        <v>44670</v>
      </c>
      <c r="J1153" s="78">
        <v>58228.36</v>
      </c>
      <c r="K1153" s="42"/>
      <c r="L1153" s="72">
        <f>COUNTIFS($B$1:B1153,B1153)</f>
        <v>2</v>
      </c>
      <c r="M1153" s="73"/>
    </row>
    <row r="1154" spans="1:13" x14ac:dyDescent="0.35">
      <c r="A1154" s="74" t="s">
        <v>41</v>
      </c>
      <c r="B1154" s="74" t="s">
        <v>139</v>
      </c>
      <c r="C1154" s="75" t="s">
        <v>294</v>
      </c>
      <c r="D1154" s="76">
        <v>44022</v>
      </c>
      <c r="E1154" s="76">
        <v>44343</v>
      </c>
      <c r="F1154" s="75" t="s">
        <v>400</v>
      </c>
      <c r="G1154" s="74" t="s">
        <v>239</v>
      </c>
      <c r="H1154" s="74" t="s">
        <v>343</v>
      </c>
      <c r="I1154" s="77">
        <v>44988</v>
      </c>
      <c r="J1154" s="78">
        <v>605.48</v>
      </c>
      <c r="K1154" s="42"/>
      <c r="L1154" s="72">
        <f>COUNTIFS($B$1:B1154,B1154)</f>
        <v>1</v>
      </c>
      <c r="M1154" s="73"/>
    </row>
    <row r="1155" spans="1:13" x14ac:dyDescent="0.35">
      <c r="A1155" s="74" t="s">
        <v>41</v>
      </c>
      <c r="B1155" s="74" t="s">
        <v>139</v>
      </c>
      <c r="C1155" s="75" t="s">
        <v>294</v>
      </c>
      <c r="D1155" s="76">
        <v>44022</v>
      </c>
      <c r="E1155" s="76">
        <v>44343</v>
      </c>
      <c r="F1155" s="75" t="s">
        <v>314</v>
      </c>
      <c r="G1155" s="74" t="s">
        <v>1677</v>
      </c>
      <c r="H1155" s="74" t="s">
        <v>343</v>
      </c>
      <c r="I1155" s="77">
        <v>44859</v>
      </c>
      <c r="J1155" s="78">
        <v>13661</v>
      </c>
      <c r="K1155" s="42"/>
      <c r="L1155" s="72">
        <f>COUNTIFS($B$1:B1155,B1155)</f>
        <v>2</v>
      </c>
      <c r="M1155" s="73"/>
    </row>
    <row r="1156" spans="1:13" x14ac:dyDescent="0.35">
      <c r="A1156" s="74" t="s">
        <v>41</v>
      </c>
      <c r="B1156" s="74" t="s">
        <v>139</v>
      </c>
      <c r="C1156" s="75" t="s">
        <v>294</v>
      </c>
      <c r="D1156" s="76">
        <v>44022</v>
      </c>
      <c r="E1156" s="76">
        <v>44343</v>
      </c>
      <c r="F1156" s="75" t="s">
        <v>314</v>
      </c>
      <c r="G1156" s="74" t="s">
        <v>1678</v>
      </c>
      <c r="H1156" s="74" t="s">
        <v>343</v>
      </c>
      <c r="I1156" s="77">
        <v>44859</v>
      </c>
      <c r="J1156" s="78">
        <v>13661</v>
      </c>
      <c r="K1156" s="42"/>
      <c r="L1156" s="72">
        <f>COUNTIFS($B$1:B1156,B1156)</f>
        <v>3</v>
      </c>
      <c r="M1156" s="73"/>
    </row>
    <row r="1157" spans="1:13" x14ac:dyDescent="0.35">
      <c r="A1157" s="74" t="s">
        <v>41</v>
      </c>
      <c r="B1157" s="74" t="s">
        <v>139</v>
      </c>
      <c r="C1157" s="75" t="s">
        <v>294</v>
      </c>
      <c r="D1157" s="76">
        <v>44022</v>
      </c>
      <c r="E1157" s="76">
        <v>44343</v>
      </c>
      <c r="F1157" s="75" t="s">
        <v>314</v>
      </c>
      <c r="G1157" s="74" t="s">
        <v>1679</v>
      </c>
      <c r="H1157" s="74" t="s">
        <v>305</v>
      </c>
      <c r="I1157" s="77">
        <v>45016</v>
      </c>
      <c r="J1157" s="78">
        <v>517.29</v>
      </c>
      <c r="K1157" s="42"/>
      <c r="L1157" s="72">
        <f>COUNTIFS($B$1:B1157,B1157)</f>
        <v>4</v>
      </c>
      <c r="M1157" s="73"/>
    </row>
    <row r="1158" spans="1:13" x14ac:dyDescent="0.35">
      <c r="A1158" s="75" t="s">
        <v>41</v>
      </c>
      <c r="B1158" s="75" t="s">
        <v>1680</v>
      </c>
      <c r="C1158" s="75" t="s">
        <v>1681</v>
      </c>
      <c r="D1158" s="76">
        <v>44277</v>
      </c>
      <c r="E1158" s="76">
        <v>44679</v>
      </c>
      <c r="F1158" s="75" t="s">
        <v>463</v>
      </c>
      <c r="G1158" s="75" t="s">
        <v>1682</v>
      </c>
      <c r="H1158" s="74" t="s">
        <v>449</v>
      </c>
      <c r="I1158" s="76">
        <v>44679</v>
      </c>
      <c r="J1158" s="79">
        <v>0</v>
      </c>
      <c r="K1158" s="42"/>
      <c r="L1158" s="72">
        <f>COUNTIFS($B$1:B1158,B1158)</f>
        <v>1</v>
      </c>
      <c r="M1158" s="73"/>
    </row>
    <row r="1159" spans="1:13" x14ac:dyDescent="0.35">
      <c r="A1159" s="75" t="s">
        <v>41</v>
      </c>
      <c r="B1159" s="75" t="s">
        <v>1680</v>
      </c>
      <c r="C1159" s="75" t="s">
        <v>1681</v>
      </c>
      <c r="D1159" s="76">
        <v>44277</v>
      </c>
      <c r="E1159" s="76">
        <v>44679</v>
      </c>
      <c r="F1159" s="75" t="s">
        <v>314</v>
      </c>
      <c r="G1159" s="75" t="s">
        <v>1683</v>
      </c>
      <c r="H1159" s="74" t="s">
        <v>449</v>
      </c>
      <c r="I1159" s="76">
        <v>44679</v>
      </c>
      <c r="J1159" s="79">
        <v>229.88</v>
      </c>
      <c r="K1159" s="42"/>
      <c r="L1159" s="72">
        <f>COUNTIFS($B$1:B1159,B1159)</f>
        <v>2</v>
      </c>
      <c r="M1159" s="73"/>
    </row>
    <row r="1160" spans="1:13" x14ac:dyDescent="0.35">
      <c r="A1160" s="75" t="s">
        <v>41</v>
      </c>
      <c r="B1160" s="75" t="s">
        <v>1680</v>
      </c>
      <c r="C1160" s="75" t="s">
        <v>1681</v>
      </c>
      <c r="D1160" s="76">
        <v>44277</v>
      </c>
      <c r="E1160" s="76">
        <v>44679</v>
      </c>
      <c r="F1160" s="75" t="s">
        <v>314</v>
      </c>
      <c r="G1160" s="75" t="s">
        <v>1684</v>
      </c>
      <c r="H1160" s="74" t="s">
        <v>449</v>
      </c>
      <c r="I1160" s="76">
        <v>44679</v>
      </c>
      <c r="J1160" s="79">
        <v>957.72</v>
      </c>
      <c r="K1160" s="42"/>
      <c r="L1160" s="72">
        <f>COUNTIFS($B$1:B1160,B1160)</f>
        <v>3</v>
      </c>
      <c r="M1160" s="73"/>
    </row>
    <row r="1161" spans="1:13" x14ac:dyDescent="0.35">
      <c r="A1161" s="75" t="s">
        <v>41</v>
      </c>
      <c r="B1161" s="75" t="s">
        <v>1680</v>
      </c>
      <c r="C1161" s="75" t="s">
        <v>1681</v>
      </c>
      <c r="D1161" s="76">
        <v>44277</v>
      </c>
      <c r="E1161" s="76">
        <v>44679</v>
      </c>
      <c r="F1161" s="75" t="s">
        <v>303</v>
      </c>
      <c r="G1161" s="75" t="s">
        <v>1685</v>
      </c>
      <c r="H1161" s="74" t="s">
        <v>449</v>
      </c>
      <c r="I1161" s="76">
        <v>44679</v>
      </c>
      <c r="J1161" s="79">
        <v>14002.43</v>
      </c>
      <c r="K1161" s="42"/>
      <c r="L1161" s="72">
        <f>COUNTIFS($B$1:B1161,B1161)</f>
        <v>4</v>
      </c>
      <c r="M1161" s="73"/>
    </row>
    <row r="1162" spans="1:13" x14ac:dyDescent="0.35">
      <c r="A1162" s="75" t="s">
        <v>41</v>
      </c>
      <c r="B1162" s="75" t="s">
        <v>1680</v>
      </c>
      <c r="C1162" s="75" t="s">
        <v>1681</v>
      </c>
      <c r="D1162" s="76">
        <v>44277</v>
      </c>
      <c r="E1162" s="76">
        <v>44679</v>
      </c>
      <c r="F1162" s="75" t="s">
        <v>310</v>
      </c>
      <c r="G1162" s="75" t="s">
        <v>226</v>
      </c>
      <c r="H1162" s="74" t="s">
        <v>449</v>
      </c>
      <c r="I1162" s="76">
        <v>44679</v>
      </c>
      <c r="J1162" s="79">
        <v>2536.87</v>
      </c>
      <c r="K1162" s="42"/>
      <c r="L1162" s="72">
        <f>COUNTIFS($B$1:B1162,B1162)</f>
        <v>5</v>
      </c>
      <c r="M1162" s="73"/>
    </row>
    <row r="1163" spans="1:13" x14ac:dyDescent="0.35">
      <c r="A1163" s="75" t="s">
        <v>41</v>
      </c>
      <c r="B1163" s="75" t="s">
        <v>1680</v>
      </c>
      <c r="C1163" s="75" t="s">
        <v>1681</v>
      </c>
      <c r="D1163" s="76">
        <v>44277</v>
      </c>
      <c r="E1163" s="76">
        <v>44679</v>
      </c>
      <c r="F1163" s="75" t="s">
        <v>571</v>
      </c>
      <c r="G1163" s="75" t="s">
        <v>1686</v>
      </c>
      <c r="H1163" s="74" t="s">
        <v>449</v>
      </c>
      <c r="I1163" s="76">
        <v>44679</v>
      </c>
      <c r="J1163" s="79">
        <v>2571.38</v>
      </c>
      <c r="K1163" s="42"/>
      <c r="L1163" s="72">
        <f>COUNTIFS($B$1:B1163,B1163)</f>
        <v>6</v>
      </c>
      <c r="M1163" s="73"/>
    </row>
    <row r="1164" spans="1:13" x14ac:dyDescent="0.35">
      <c r="A1164" s="75" t="s">
        <v>41</v>
      </c>
      <c r="B1164" s="75" t="s">
        <v>1680</v>
      </c>
      <c r="C1164" s="75" t="s">
        <v>1681</v>
      </c>
      <c r="D1164" s="76">
        <v>44277</v>
      </c>
      <c r="E1164" s="76">
        <v>44679</v>
      </c>
      <c r="F1164" s="75" t="s">
        <v>314</v>
      </c>
      <c r="G1164" s="75" t="s">
        <v>1687</v>
      </c>
      <c r="H1164" s="74" t="s">
        <v>449</v>
      </c>
      <c r="I1164" s="76">
        <v>44679</v>
      </c>
      <c r="J1164" s="79">
        <v>1131.3</v>
      </c>
      <c r="K1164" s="42"/>
      <c r="L1164" s="72">
        <f>COUNTIFS($B$1:B1164,B1164)</f>
        <v>7</v>
      </c>
      <c r="M1164" s="73"/>
    </row>
    <row r="1165" spans="1:13" x14ac:dyDescent="0.35">
      <c r="A1165" s="75" t="s">
        <v>41</v>
      </c>
      <c r="B1165" s="75" t="s">
        <v>1688</v>
      </c>
      <c r="C1165" s="75" t="s">
        <v>1689</v>
      </c>
      <c r="D1165" s="76">
        <v>44375</v>
      </c>
      <c r="E1165" s="76">
        <v>44825</v>
      </c>
      <c r="F1165" s="75" t="s">
        <v>463</v>
      </c>
      <c r="G1165" s="75" t="s">
        <v>1690</v>
      </c>
      <c r="H1165" s="74" t="s">
        <v>449</v>
      </c>
      <c r="I1165" s="76">
        <v>44825</v>
      </c>
      <c r="J1165" s="79">
        <v>0</v>
      </c>
      <c r="K1165" s="42"/>
      <c r="L1165" s="72">
        <f>COUNTIFS($B$1:B1165,B1165)</f>
        <v>1</v>
      </c>
      <c r="M1165" s="73"/>
    </row>
    <row r="1166" spans="1:13" x14ac:dyDescent="0.35">
      <c r="A1166" s="75" t="s">
        <v>41</v>
      </c>
      <c r="B1166" s="75" t="s">
        <v>1688</v>
      </c>
      <c r="C1166" s="75" t="s">
        <v>1689</v>
      </c>
      <c r="D1166" s="76">
        <v>44375</v>
      </c>
      <c r="E1166" s="76">
        <v>44825</v>
      </c>
      <c r="F1166" s="75" t="s">
        <v>314</v>
      </c>
      <c r="G1166" s="75" t="s">
        <v>1691</v>
      </c>
      <c r="H1166" s="74" t="s">
        <v>449</v>
      </c>
      <c r="I1166" s="76">
        <v>44825</v>
      </c>
      <c r="J1166" s="79">
        <v>9651.49</v>
      </c>
      <c r="K1166" s="42"/>
      <c r="L1166" s="72">
        <f>COUNTIFS($B$1:B1166,B1166)</f>
        <v>2</v>
      </c>
      <c r="M1166" s="73"/>
    </row>
    <row r="1167" spans="1:13" x14ac:dyDescent="0.35">
      <c r="A1167" s="75" t="s">
        <v>41</v>
      </c>
      <c r="B1167" s="75" t="s">
        <v>1688</v>
      </c>
      <c r="C1167" s="75" t="s">
        <v>1689</v>
      </c>
      <c r="D1167" s="76">
        <v>44375</v>
      </c>
      <c r="E1167" s="76">
        <v>44825</v>
      </c>
      <c r="F1167" s="75" t="s">
        <v>303</v>
      </c>
      <c r="G1167" s="75" t="s">
        <v>1692</v>
      </c>
      <c r="H1167" s="74" t="s">
        <v>449</v>
      </c>
      <c r="I1167" s="76">
        <v>44825</v>
      </c>
      <c r="J1167" s="79">
        <v>53383</v>
      </c>
      <c r="K1167" s="42"/>
      <c r="L1167" s="72">
        <f>COUNTIFS($B$1:B1167,B1167)</f>
        <v>3</v>
      </c>
      <c r="M1167" s="73"/>
    </row>
    <row r="1168" spans="1:13" x14ac:dyDescent="0.35">
      <c r="A1168" s="75" t="s">
        <v>41</v>
      </c>
      <c r="B1168" s="75" t="s">
        <v>1688</v>
      </c>
      <c r="C1168" s="75" t="s">
        <v>1689</v>
      </c>
      <c r="D1168" s="76">
        <v>44375</v>
      </c>
      <c r="E1168" s="76">
        <v>44825</v>
      </c>
      <c r="F1168" s="75" t="s">
        <v>303</v>
      </c>
      <c r="G1168" s="75" t="s">
        <v>1693</v>
      </c>
      <c r="H1168" s="74" t="s">
        <v>449</v>
      </c>
      <c r="I1168" s="76">
        <v>44825</v>
      </c>
      <c r="J1168" s="79">
        <v>53383</v>
      </c>
      <c r="K1168" s="42"/>
      <c r="L1168" s="72">
        <f>COUNTIFS($B$1:B1168,B1168)</f>
        <v>4</v>
      </c>
      <c r="M1168" s="73"/>
    </row>
    <row r="1169" spans="1:13" x14ac:dyDescent="0.35">
      <c r="A1169" s="75" t="s">
        <v>41</v>
      </c>
      <c r="B1169" s="75" t="s">
        <v>1688</v>
      </c>
      <c r="C1169" s="75" t="s">
        <v>1689</v>
      </c>
      <c r="D1169" s="76">
        <v>44375</v>
      </c>
      <c r="E1169" s="76">
        <v>44825</v>
      </c>
      <c r="F1169" s="75" t="s">
        <v>571</v>
      </c>
      <c r="G1169" s="75" t="s">
        <v>1694</v>
      </c>
      <c r="H1169" s="74" t="s">
        <v>449</v>
      </c>
      <c r="I1169" s="76">
        <v>44825</v>
      </c>
      <c r="J1169" s="79">
        <v>4522</v>
      </c>
      <c r="K1169" s="42"/>
      <c r="L1169" s="72">
        <f>COUNTIFS($B$1:B1169,B1169)</f>
        <v>5</v>
      </c>
      <c r="M1169" s="73"/>
    </row>
    <row r="1170" spans="1:13" x14ac:dyDescent="0.35">
      <c r="A1170" s="75" t="s">
        <v>41</v>
      </c>
      <c r="B1170" s="75" t="s">
        <v>1688</v>
      </c>
      <c r="C1170" s="75" t="s">
        <v>1689</v>
      </c>
      <c r="D1170" s="76">
        <v>44375</v>
      </c>
      <c r="E1170" s="76">
        <v>44825</v>
      </c>
      <c r="F1170" s="75" t="s">
        <v>314</v>
      </c>
      <c r="G1170" s="75" t="s">
        <v>1695</v>
      </c>
      <c r="H1170" s="74" t="s">
        <v>449</v>
      </c>
      <c r="I1170" s="76">
        <v>44825</v>
      </c>
      <c r="J1170" s="79">
        <v>1506.5</v>
      </c>
      <c r="K1170" s="42"/>
      <c r="L1170" s="72">
        <f>COUNTIFS($B$1:B1170,B1170)</f>
        <v>6</v>
      </c>
      <c r="M1170" s="73"/>
    </row>
    <row r="1171" spans="1:13" x14ac:dyDescent="0.35">
      <c r="A1171" s="75" t="s">
        <v>41</v>
      </c>
      <c r="B1171" s="75" t="s">
        <v>1696</v>
      </c>
      <c r="C1171" s="75" t="s">
        <v>1697</v>
      </c>
      <c r="D1171" s="76">
        <v>44356</v>
      </c>
      <c r="E1171" s="76">
        <v>44903</v>
      </c>
      <c r="F1171" s="75" t="s">
        <v>463</v>
      </c>
      <c r="G1171" s="75" t="s">
        <v>1698</v>
      </c>
      <c r="H1171" s="74" t="s">
        <v>449</v>
      </c>
      <c r="I1171" s="76">
        <v>44903</v>
      </c>
      <c r="J1171" s="79">
        <v>0</v>
      </c>
      <c r="K1171" s="42"/>
      <c r="L1171" s="72">
        <f>COUNTIFS($B$1:B1171,B1171)</f>
        <v>1</v>
      </c>
      <c r="M1171" s="73"/>
    </row>
    <row r="1172" spans="1:13" x14ac:dyDescent="0.35">
      <c r="A1172" s="75" t="s">
        <v>41</v>
      </c>
      <c r="B1172" s="75" t="s">
        <v>1696</v>
      </c>
      <c r="C1172" s="75" t="s">
        <v>1697</v>
      </c>
      <c r="D1172" s="76">
        <v>44356</v>
      </c>
      <c r="E1172" s="76">
        <v>44903</v>
      </c>
      <c r="F1172" s="75" t="s">
        <v>314</v>
      </c>
      <c r="G1172" s="75" t="s">
        <v>1699</v>
      </c>
      <c r="H1172" s="74" t="s">
        <v>449</v>
      </c>
      <c r="I1172" s="76">
        <v>44903</v>
      </c>
      <c r="J1172" s="79">
        <v>985.2</v>
      </c>
      <c r="K1172" s="42"/>
      <c r="L1172" s="72">
        <f>COUNTIFS($B$1:B1172,B1172)</f>
        <v>2</v>
      </c>
      <c r="M1172" s="73"/>
    </row>
    <row r="1173" spans="1:13" x14ac:dyDescent="0.35">
      <c r="A1173" s="75" t="s">
        <v>41</v>
      </c>
      <c r="B1173" s="75" t="s">
        <v>1696</v>
      </c>
      <c r="C1173" s="75" t="s">
        <v>1697</v>
      </c>
      <c r="D1173" s="76">
        <v>44356</v>
      </c>
      <c r="E1173" s="76">
        <v>44903</v>
      </c>
      <c r="F1173" s="75" t="s">
        <v>314</v>
      </c>
      <c r="G1173" s="75" t="s">
        <v>1700</v>
      </c>
      <c r="H1173" s="74" t="s">
        <v>449</v>
      </c>
      <c r="I1173" s="76">
        <v>44903</v>
      </c>
      <c r="J1173" s="79">
        <v>3327</v>
      </c>
      <c r="K1173" s="42"/>
      <c r="L1173" s="72">
        <f>COUNTIFS($B$1:B1173,B1173)</f>
        <v>3</v>
      </c>
      <c r="M1173" s="73"/>
    </row>
    <row r="1174" spans="1:13" x14ac:dyDescent="0.35">
      <c r="A1174" s="75" t="s">
        <v>41</v>
      </c>
      <c r="B1174" s="75" t="s">
        <v>1696</v>
      </c>
      <c r="C1174" s="75" t="s">
        <v>1697</v>
      </c>
      <c r="D1174" s="76">
        <v>44356</v>
      </c>
      <c r="E1174" s="76">
        <v>44903</v>
      </c>
      <c r="F1174" s="75" t="s">
        <v>303</v>
      </c>
      <c r="G1174" s="75" t="s">
        <v>1701</v>
      </c>
      <c r="H1174" s="74" t="s">
        <v>449</v>
      </c>
      <c r="I1174" s="76">
        <v>44903</v>
      </c>
      <c r="J1174" s="79">
        <v>30846.6</v>
      </c>
      <c r="K1174" s="42"/>
      <c r="L1174" s="72">
        <f>COUNTIFS($B$1:B1174,B1174)</f>
        <v>4</v>
      </c>
      <c r="M1174" s="73"/>
    </row>
    <row r="1175" spans="1:13" x14ac:dyDescent="0.35">
      <c r="A1175" s="75" t="s">
        <v>41</v>
      </c>
      <c r="B1175" s="75" t="s">
        <v>1696</v>
      </c>
      <c r="C1175" s="75" t="s">
        <v>1697</v>
      </c>
      <c r="D1175" s="76">
        <v>44356</v>
      </c>
      <c r="E1175" s="76">
        <v>44903</v>
      </c>
      <c r="F1175" s="75" t="s">
        <v>303</v>
      </c>
      <c r="G1175" s="75" t="s">
        <v>1702</v>
      </c>
      <c r="H1175" s="74" t="s">
        <v>449</v>
      </c>
      <c r="I1175" s="76">
        <v>44903</v>
      </c>
      <c r="J1175" s="79">
        <v>204000</v>
      </c>
      <c r="K1175" s="42"/>
      <c r="L1175" s="72">
        <f>COUNTIFS($B$1:B1175,B1175)</f>
        <v>5</v>
      </c>
      <c r="M1175" s="73"/>
    </row>
    <row r="1176" spans="1:13" x14ac:dyDescent="0.35">
      <c r="A1176" s="75" t="s">
        <v>41</v>
      </c>
      <c r="B1176" s="75" t="s">
        <v>1696</v>
      </c>
      <c r="C1176" s="75" t="s">
        <v>1697</v>
      </c>
      <c r="D1176" s="76">
        <v>44356</v>
      </c>
      <c r="E1176" s="76">
        <v>44903</v>
      </c>
      <c r="F1176" s="75" t="s">
        <v>303</v>
      </c>
      <c r="G1176" s="75" t="s">
        <v>1703</v>
      </c>
      <c r="H1176" s="74" t="s">
        <v>449</v>
      </c>
      <c r="I1176" s="76">
        <v>44903</v>
      </c>
      <c r="J1176" s="79">
        <v>204000</v>
      </c>
      <c r="K1176" s="42"/>
      <c r="L1176" s="72">
        <f>COUNTIFS($B$1:B1176,B1176)</f>
        <v>6</v>
      </c>
      <c r="M1176" s="73"/>
    </row>
    <row r="1177" spans="1:13" x14ac:dyDescent="0.35">
      <c r="A1177" s="75" t="s">
        <v>41</v>
      </c>
      <c r="B1177" s="75" t="s">
        <v>1696</v>
      </c>
      <c r="C1177" s="75" t="s">
        <v>1697</v>
      </c>
      <c r="D1177" s="76">
        <v>44356</v>
      </c>
      <c r="E1177" s="76">
        <v>44903</v>
      </c>
      <c r="F1177" s="75" t="s">
        <v>418</v>
      </c>
      <c r="G1177" s="75" t="s">
        <v>1704</v>
      </c>
      <c r="H1177" s="74" t="s">
        <v>449</v>
      </c>
      <c r="I1177" s="76">
        <v>44903</v>
      </c>
      <c r="J1177" s="79">
        <v>40521.599999999999</v>
      </c>
      <c r="K1177" s="42"/>
      <c r="L1177" s="72">
        <f>COUNTIFS($B$1:B1177,B1177)</f>
        <v>7</v>
      </c>
      <c r="M1177" s="73"/>
    </row>
    <row r="1178" spans="1:13" x14ac:dyDescent="0.35">
      <c r="A1178" s="75" t="s">
        <v>41</v>
      </c>
      <c r="B1178" s="75" t="s">
        <v>1696</v>
      </c>
      <c r="C1178" s="75" t="s">
        <v>1697</v>
      </c>
      <c r="D1178" s="76">
        <v>44356</v>
      </c>
      <c r="E1178" s="76">
        <v>44903</v>
      </c>
      <c r="F1178" s="75" t="s">
        <v>418</v>
      </c>
      <c r="G1178" s="75" t="s">
        <v>1705</v>
      </c>
      <c r="H1178" s="74" t="s">
        <v>449</v>
      </c>
      <c r="I1178" s="76">
        <v>44903</v>
      </c>
      <c r="J1178" s="79">
        <v>40521.599999999999</v>
      </c>
      <c r="K1178" s="42"/>
      <c r="L1178" s="72">
        <f>COUNTIFS($B$1:B1178,B1178)</f>
        <v>8</v>
      </c>
      <c r="M1178" s="73"/>
    </row>
    <row r="1179" spans="1:13" x14ac:dyDescent="0.35">
      <c r="A1179" s="75" t="s">
        <v>41</v>
      </c>
      <c r="B1179" s="75" t="s">
        <v>1696</v>
      </c>
      <c r="C1179" s="75" t="s">
        <v>1697</v>
      </c>
      <c r="D1179" s="76">
        <v>44356</v>
      </c>
      <c r="E1179" s="76">
        <v>44903</v>
      </c>
      <c r="F1179" s="75" t="s">
        <v>303</v>
      </c>
      <c r="G1179" s="75" t="s">
        <v>1706</v>
      </c>
      <c r="H1179" s="74" t="s">
        <v>449</v>
      </c>
      <c r="I1179" s="76">
        <v>44903</v>
      </c>
      <c r="J1179" s="79">
        <v>136200</v>
      </c>
      <c r="K1179" s="42"/>
      <c r="L1179" s="72">
        <f>COUNTIFS($B$1:B1179,B1179)</f>
        <v>9</v>
      </c>
      <c r="M1179" s="73"/>
    </row>
    <row r="1180" spans="1:13" x14ac:dyDescent="0.35">
      <c r="A1180" s="75" t="s">
        <v>41</v>
      </c>
      <c r="B1180" s="75" t="s">
        <v>1696</v>
      </c>
      <c r="C1180" s="75" t="s">
        <v>1697</v>
      </c>
      <c r="D1180" s="76">
        <v>44356</v>
      </c>
      <c r="E1180" s="76">
        <v>44903</v>
      </c>
      <c r="F1180" s="75" t="s">
        <v>303</v>
      </c>
      <c r="G1180" s="75" t="s">
        <v>1707</v>
      </c>
      <c r="H1180" s="74" t="s">
        <v>449</v>
      </c>
      <c r="I1180" s="76">
        <v>44903</v>
      </c>
      <c r="J1180" s="79">
        <v>136200</v>
      </c>
      <c r="K1180" s="42"/>
      <c r="L1180" s="72">
        <f>COUNTIFS($B$1:B1180,B1180)</f>
        <v>10</v>
      </c>
      <c r="M1180" s="73"/>
    </row>
    <row r="1181" spans="1:13" x14ac:dyDescent="0.35">
      <c r="A1181" s="75" t="s">
        <v>41</v>
      </c>
      <c r="B1181" s="75" t="s">
        <v>1696</v>
      </c>
      <c r="C1181" s="75" t="s">
        <v>1697</v>
      </c>
      <c r="D1181" s="76">
        <v>44356</v>
      </c>
      <c r="E1181" s="76">
        <v>44903</v>
      </c>
      <c r="F1181" s="75" t="s">
        <v>310</v>
      </c>
      <c r="G1181" s="75" t="s">
        <v>206</v>
      </c>
      <c r="H1181" s="74" t="s">
        <v>449</v>
      </c>
      <c r="I1181" s="76">
        <v>44903</v>
      </c>
      <c r="J1181" s="79">
        <v>8812.7999999999993</v>
      </c>
      <c r="K1181" s="42"/>
      <c r="L1181" s="72">
        <f>COUNTIFS($B$1:B1181,B1181)</f>
        <v>11</v>
      </c>
      <c r="M1181" s="73"/>
    </row>
    <row r="1182" spans="1:13" x14ac:dyDescent="0.35">
      <c r="A1182" s="75" t="s">
        <v>41</v>
      </c>
      <c r="B1182" s="75" t="s">
        <v>1696</v>
      </c>
      <c r="C1182" s="75" t="s">
        <v>1697</v>
      </c>
      <c r="D1182" s="76">
        <v>44356</v>
      </c>
      <c r="E1182" s="76">
        <v>44903</v>
      </c>
      <c r="F1182" s="75" t="s">
        <v>571</v>
      </c>
      <c r="G1182" s="75" t="s">
        <v>1708</v>
      </c>
      <c r="H1182" s="74" t="s">
        <v>449</v>
      </c>
      <c r="I1182" s="76">
        <v>44903</v>
      </c>
      <c r="J1182" s="79">
        <v>11020.2</v>
      </c>
      <c r="K1182" s="42"/>
      <c r="L1182" s="72">
        <f>COUNTIFS($B$1:B1182,B1182)</f>
        <v>12</v>
      </c>
      <c r="M1182" s="73"/>
    </row>
    <row r="1183" spans="1:13" x14ac:dyDescent="0.35">
      <c r="A1183" s="75" t="s">
        <v>41</v>
      </c>
      <c r="B1183" s="75" t="s">
        <v>1696</v>
      </c>
      <c r="C1183" s="75" t="s">
        <v>1697</v>
      </c>
      <c r="D1183" s="76">
        <v>44356</v>
      </c>
      <c r="E1183" s="76">
        <v>44903</v>
      </c>
      <c r="F1183" s="75" t="s">
        <v>314</v>
      </c>
      <c r="G1183" s="75" t="s">
        <v>1709</v>
      </c>
      <c r="H1183" s="74" t="s">
        <v>449</v>
      </c>
      <c r="I1183" s="76">
        <v>44903</v>
      </c>
      <c r="J1183" s="79">
        <v>3930</v>
      </c>
      <c r="K1183" s="42"/>
      <c r="L1183" s="72">
        <f>COUNTIFS($B$1:B1183,B1183)</f>
        <v>13</v>
      </c>
      <c r="M1183" s="73"/>
    </row>
    <row r="1184" spans="1:13" x14ac:dyDescent="0.35">
      <c r="A1184" s="74" t="s">
        <v>41</v>
      </c>
      <c r="B1184" s="74" t="s">
        <v>1710</v>
      </c>
      <c r="C1184" s="75" t="s">
        <v>1711</v>
      </c>
      <c r="D1184" s="76">
        <v>44459</v>
      </c>
      <c r="E1184" s="76">
        <v>44753</v>
      </c>
      <c r="F1184" s="75" t="s">
        <v>314</v>
      </c>
      <c r="G1184" s="74" t="s">
        <v>1712</v>
      </c>
      <c r="H1184" s="74" t="s">
        <v>343</v>
      </c>
      <c r="I1184" s="77">
        <v>44764</v>
      </c>
      <c r="J1184" s="78">
        <v>179.12</v>
      </c>
      <c r="K1184" s="42"/>
      <c r="L1184" s="72">
        <f>COUNTIFS($B$1:B1184,B1184)</f>
        <v>1</v>
      </c>
      <c r="M1184" s="73"/>
    </row>
    <row r="1185" spans="1:13" x14ac:dyDescent="0.35">
      <c r="A1185" s="74" t="s">
        <v>41</v>
      </c>
      <c r="B1185" s="74" t="s">
        <v>1710</v>
      </c>
      <c r="C1185" s="75" t="s">
        <v>1711</v>
      </c>
      <c r="D1185" s="76">
        <v>44459</v>
      </c>
      <c r="E1185" s="76">
        <v>44753</v>
      </c>
      <c r="F1185" s="75" t="s">
        <v>314</v>
      </c>
      <c r="G1185" s="74" t="s">
        <v>1713</v>
      </c>
      <c r="H1185" s="74" t="s">
        <v>343</v>
      </c>
      <c r="I1185" s="77">
        <v>44764</v>
      </c>
      <c r="J1185" s="78">
        <v>604.87</v>
      </c>
      <c r="K1185" s="42"/>
      <c r="L1185" s="72">
        <f>COUNTIFS($B$1:B1185,B1185)</f>
        <v>2</v>
      </c>
      <c r="M1185" s="73"/>
    </row>
    <row r="1186" spans="1:13" x14ac:dyDescent="0.35">
      <c r="A1186" s="74" t="s">
        <v>41</v>
      </c>
      <c r="B1186" s="74" t="s">
        <v>1710</v>
      </c>
      <c r="C1186" s="75" t="s">
        <v>1711</v>
      </c>
      <c r="D1186" s="76">
        <v>44459</v>
      </c>
      <c r="E1186" s="76">
        <v>44753</v>
      </c>
      <c r="F1186" s="75" t="s">
        <v>303</v>
      </c>
      <c r="G1186" s="74" t="s">
        <v>1714</v>
      </c>
      <c r="H1186" s="74" t="s">
        <v>343</v>
      </c>
      <c r="I1186" s="77">
        <v>44764</v>
      </c>
      <c r="J1186" s="78">
        <v>20635.07</v>
      </c>
      <c r="K1186" s="42"/>
      <c r="L1186" s="72">
        <f>COUNTIFS($B$1:B1186,B1186)</f>
        <v>3</v>
      </c>
      <c r="M1186" s="73"/>
    </row>
    <row r="1187" spans="1:13" x14ac:dyDescent="0.35">
      <c r="A1187" s="74" t="s">
        <v>41</v>
      </c>
      <c r="B1187" s="74" t="s">
        <v>1710</v>
      </c>
      <c r="C1187" s="75" t="s">
        <v>1711</v>
      </c>
      <c r="D1187" s="76">
        <v>44459</v>
      </c>
      <c r="E1187" s="76">
        <v>44753</v>
      </c>
      <c r="F1187" s="75" t="s">
        <v>310</v>
      </c>
      <c r="G1187" s="74" t="s">
        <v>206</v>
      </c>
      <c r="H1187" s="74" t="s">
        <v>343</v>
      </c>
      <c r="I1187" s="77">
        <v>44764</v>
      </c>
      <c r="J1187" s="78">
        <v>1602.23</v>
      </c>
      <c r="K1187" s="42"/>
      <c r="L1187" s="72">
        <f>COUNTIFS($B$1:B1187,B1187)</f>
        <v>4</v>
      </c>
      <c r="M1187" s="73"/>
    </row>
    <row r="1188" spans="1:13" x14ac:dyDescent="0.35">
      <c r="A1188" s="74" t="s">
        <v>41</v>
      </c>
      <c r="B1188" s="74" t="s">
        <v>1710</v>
      </c>
      <c r="C1188" s="75" t="s">
        <v>1711</v>
      </c>
      <c r="D1188" s="76">
        <v>44459</v>
      </c>
      <c r="E1188" s="76">
        <v>44753</v>
      </c>
      <c r="F1188" s="75" t="s">
        <v>571</v>
      </c>
      <c r="G1188" s="74" t="s">
        <v>1715</v>
      </c>
      <c r="H1188" s="74" t="s">
        <v>343</v>
      </c>
      <c r="I1188" s="77">
        <v>44764</v>
      </c>
      <c r="J1188" s="78">
        <v>2003.55</v>
      </c>
      <c r="K1188" s="42"/>
      <c r="L1188" s="72">
        <f>COUNTIFS($B$1:B1188,B1188)</f>
        <v>5</v>
      </c>
      <c r="M1188" s="73"/>
    </row>
    <row r="1189" spans="1:13" x14ac:dyDescent="0.35">
      <c r="A1189" s="74" t="s">
        <v>41</v>
      </c>
      <c r="B1189" s="74" t="s">
        <v>1710</v>
      </c>
      <c r="C1189" s="75" t="s">
        <v>1711</v>
      </c>
      <c r="D1189" s="76">
        <v>44459</v>
      </c>
      <c r="E1189" s="76">
        <v>44753</v>
      </c>
      <c r="F1189" s="75" t="s">
        <v>314</v>
      </c>
      <c r="G1189" s="74" t="s">
        <v>1716</v>
      </c>
      <c r="H1189" s="74" t="s">
        <v>343</v>
      </c>
      <c r="I1189" s="77">
        <v>44764</v>
      </c>
      <c r="J1189" s="78">
        <v>714.5</v>
      </c>
      <c r="K1189" s="42"/>
      <c r="L1189" s="72">
        <f>COUNTIFS($B$1:B1189,B1189)</f>
        <v>6</v>
      </c>
      <c r="M1189" s="73"/>
    </row>
    <row r="1190" spans="1:13" x14ac:dyDescent="0.35">
      <c r="A1190" s="75" t="s">
        <v>41</v>
      </c>
      <c r="B1190" s="75" t="s">
        <v>1710</v>
      </c>
      <c r="C1190" s="75" t="s">
        <v>1711</v>
      </c>
      <c r="D1190" s="76">
        <v>44459</v>
      </c>
      <c r="E1190" s="76">
        <v>44753</v>
      </c>
      <c r="F1190" s="75" t="s">
        <v>314</v>
      </c>
      <c r="G1190" s="75" t="s">
        <v>1717</v>
      </c>
      <c r="H1190" s="74" t="s">
        <v>449</v>
      </c>
      <c r="I1190" s="76">
        <v>44753</v>
      </c>
      <c r="J1190" s="79">
        <v>179.12</v>
      </c>
      <c r="K1190" s="42"/>
      <c r="L1190" s="72">
        <f>COUNTIFS($B$1:B1190,B1190)</f>
        <v>7</v>
      </c>
      <c r="M1190" s="73"/>
    </row>
    <row r="1191" spans="1:13" x14ac:dyDescent="0.35">
      <c r="A1191" s="75" t="s">
        <v>41</v>
      </c>
      <c r="B1191" s="75" t="s">
        <v>1710</v>
      </c>
      <c r="C1191" s="75" t="s">
        <v>1711</v>
      </c>
      <c r="D1191" s="76">
        <v>44459</v>
      </c>
      <c r="E1191" s="76">
        <v>44753</v>
      </c>
      <c r="F1191" s="75" t="s">
        <v>314</v>
      </c>
      <c r="G1191" s="75" t="s">
        <v>1718</v>
      </c>
      <c r="H1191" s="74" t="s">
        <v>449</v>
      </c>
      <c r="I1191" s="76">
        <v>44753</v>
      </c>
      <c r="J1191" s="79">
        <v>604.87</v>
      </c>
      <c r="K1191" s="42"/>
      <c r="L1191" s="72">
        <f>COUNTIFS($B$1:B1191,B1191)</f>
        <v>8</v>
      </c>
      <c r="M1191" s="73"/>
    </row>
    <row r="1192" spans="1:13" x14ac:dyDescent="0.35">
      <c r="A1192" s="75" t="s">
        <v>41</v>
      </c>
      <c r="B1192" s="75" t="s">
        <v>1710</v>
      </c>
      <c r="C1192" s="75" t="s">
        <v>1711</v>
      </c>
      <c r="D1192" s="76">
        <v>44459</v>
      </c>
      <c r="E1192" s="76">
        <v>44753</v>
      </c>
      <c r="F1192" s="75" t="s">
        <v>303</v>
      </c>
      <c r="G1192" s="75" t="s">
        <v>1714</v>
      </c>
      <c r="H1192" s="74" t="s">
        <v>449</v>
      </c>
      <c r="I1192" s="76">
        <v>44753</v>
      </c>
      <c r="J1192" s="79">
        <v>20635.07</v>
      </c>
      <c r="K1192" s="42"/>
      <c r="L1192" s="72">
        <f>COUNTIFS($B$1:B1192,B1192)</f>
        <v>9</v>
      </c>
      <c r="M1192" s="73"/>
    </row>
    <row r="1193" spans="1:13" x14ac:dyDescent="0.35">
      <c r="A1193" s="75" t="s">
        <v>41</v>
      </c>
      <c r="B1193" s="75" t="s">
        <v>1710</v>
      </c>
      <c r="C1193" s="75" t="s">
        <v>1711</v>
      </c>
      <c r="D1193" s="76">
        <v>44459</v>
      </c>
      <c r="E1193" s="76">
        <v>44753</v>
      </c>
      <c r="F1193" s="75" t="s">
        <v>310</v>
      </c>
      <c r="G1193" s="75" t="s">
        <v>206</v>
      </c>
      <c r="H1193" s="74" t="s">
        <v>449</v>
      </c>
      <c r="I1193" s="76">
        <v>44753</v>
      </c>
      <c r="J1193" s="79">
        <v>1602.23</v>
      </c>
      <c r="K1193" s="42"/>
      <c r="L1193" s="72">
        <f>COUNTIFS($B$1:B1193,B1193)</f>
        <v>10</v>
      </c>
      <c r="M1193" s="73"/>
    </row>
    <row r="1194" spans="1:13" x14ac:dyDescent="0.35">
      <c r="A1194" s="75" t="s">
        <v>41</v>
      </c>
      <c r="B1194" s="75" t="s">
        <v>1710</v>
      </c>
      <c r="C1194" s="75" t="s">
        <v>1711</v>
      </c>
      <c r="D1194" s="76">
        <v>44459</v>
      </c>
      <c r="E1194" s="76">
        <v>44753</v>
      </c>
      <c r="F1194" s="75" t="s">
        <v>571</v>
      </c>
      <c r="G1194" s="75" t="s">
        <v>1715</v>
      </c>
      <c r="H1194" s="74" t="s">
        <v>449</v>
      </c>
      <c r="I1194" s="76">
        <v>44753</v>
      </c>
      <c r="J1194" s="79">
        <v>2003.55</v>
      </c>
      <c r="K1194" s="42"/>
      <c r="L1194" s="72">
        <f>COUNTIFS($B$1:B1194,B1194)</f>
        <v>11</v>
      </c>
      <c r="M1194" s="73"/>
    </row>
    <row r="1195" spans="1:13" x14ac:dyDescent="0.35">
      <c r="A1195" s="75" t="s">
        <v>41</v>
      </c>
      <c r="B1195" s="75" t="s">
        <v>1710</v>
      </c>
      <c r="C1195" s="75" t="s">
        <v>1711</v>
      </c>
      <c r="D1195" s="76">
        <v>44459</v>
      </c>
      <c r="E1195" s="76">
        <v>44753</v>
      </c>
      <c r="F1195" s="75" t="s">
        <v>314</v>
      </c>
      <c r="G1195" s="75" t="s">
        <v>1719</v>
      </c>
      <c r="H1195" s="74" t="s">
        <v>449</v>
      </c>
      <c r="I1195" s="76">
        <v>44753</v>
      </c>
      <c r="J1195" s="79">
        <v>714.5</v>
      </c>
      <c r="K1195" s="42"/>
      <c r="L1195" s="72">
        <f>COUNTIFS($B$1:B1195,B1195)</f>
        <v>12</v>
      </c>
      <c r="M1195" s="73"/>
    </row>
    <row r="1196" spans="1:13" x14ac:dyDescent="0.35">
      <c r="A1196" s="74" t="s">
        <v>41</v>
      </c>
      <c r="B1196" s="74" t="s">
        <v>1710</v>
      </c>
      <c r="C1196" s="75" t="s">
        <v>1711</v>
      </c>
      <c r="D1196" s="76">
        <v>44459</v>
      </c>
      <c r="E1196" s="76">
        <v>44753</v>
      </c>
      <c r="F1196" s="75" t="s">
        <v>303</v>
      </c>
      <c r="G1196" s="74" t="s">
        <v>1714</v>
      </c>
      <c r="H1196" s="74" t="s">
        <v>305</v>
      </c>
      <c r="I1196" s="77">
        <v>45016</v>
      </c>
      <c r="J1196" s="78">
        <v>20635.07</v>
      </c>
      <c r="K1196" s="42"/>
      <c r="L1196" s="72">
        <f>COUNTIFS($B$1:B1196,B1196)</f>
        <v>13</v>
      </c>
      <c r="M1196" s="73"/>
    </row>
    <row r="1197" spans="1:13" x14ac:dyDescent="0.35">
      <c r="A1197" s="75" t="s">
        <v>41</v>
      </c>
      <c r="B1197" s="75" t="s">
        <v>1720</v>
      </c>
      <c r="C1197" s="75" t="s">
        <v>1721</v>
      </c>
      <c r="D1197" s="76">
        <v>44487</v>
      </c>
      <c r="E1197" s="76">
        <v>44770</v>
      </c>
      <c r="F1197" s="75" t="s">
        <v>463</v>
      </c>
      <c r="G1197" s="75" t="s">
        <v>463</v>
      </c>
      <c r="H1197" s="74" t="s">
        <v>449</v>
      </c>
      <c r="I1197" s="76">
        <v>44770</v>
      </c>
      <c r="J1197" s="79">
        <v>0</v>
      </c>
      <c r="K1197" s="42"/>
      <c r="L1197" s="72">
        <f>COUNTIFS($B$1:B1197,B1197)</f>
        <v>1</v>
      </c>
      <c r="M1197" s="73"/>
    </row>
    <row r="1198" spans="1:13" x14ac:dyDescent="0.35">
      <c r="A1198" s="75" t="s">
        <v>41</v>
      </c>
      <c r="B1198" s="75" t="s">
        <v>1720</v>
      </c>
      <c r="C1198" s="75" t="s">
        <v>1721</v>
      </c>
      <c r="D1198" s="76">
        <v>44487</v>
      </c>
      <c r="E1198" s="76">
        <v>44770</v>
      </c>
      <c r="F1198" s="75" t="s">
        <v>314</v>
      </c>
      <c r="G1198" s="75" t="s">
        <v>1722</v>
      </c>
      <c r="H1198" s="74" t="s">
        <v>449</v>
      </c>
      <c r="I1198" s="76">
        <v>44770</v>
      </c>
      <c r="J1198" s="79">
        <v>17488.400000000001</v>
      </c>
      <c r="K1198" s="42"/>
      <c r="L1198" s="72">
        <f>COUNTIFS($B$1:B1198,B1198)</f>
        <v>2</v>
      </c>
      <c r="M1198" s="73"/>
    </row>
    <row r="1199" spans="1:13" x14ac:dyDescent="0.35">
      <c r="A1199" s="75" t="s">
        <v>41</v>
      </c>
      <c r="B1199" s="75" t="s">
        <v>1720</v>
      </c>
      <c r="C1199" s="75" t="s">
        <v>1721</v>
      </c>
      <c r="D1199" s="76">
        <v>44487</v>
      </c>
      <c r="E1199" s="76">
        <v>44770</v>
      </c>
      <c r="F1199" s="75" t="s">
        <v>571</v>
      </c>
      <c r="G1199" s="75" t="s">
        <v>1723</v>
      </c>
      <c r="H1199" s="74" t="s">
        <v>449</v>
      </c>
      <c r="I1199" s="76">
        <v>44770</v>
      </c>
      <c r="J1199" s="79">
        <v>7346.8</v>
      </c>
      <c r="K1199" s="42"/>
      <c r="L1199" s="72">
        <f>COUNTIFS($B$1:B1199,B1199)</f>
        <v>3</v>
      </c>
      <c r="M1199" s="73"/>
    </row>
    <row r="1200" spans="1:13" x14ac:dyDescent="0.35">
      <c r="A1200" s="75" t="s">
        <v>41</v>
      </c>
      <c r="B1200" s="75" t="s">
        <v>1724</v>
      </c>
      <c r="C1200" s="75" t="s">
        <v>1725</v>
      </c>
      <c r="D1200" s="76">
        <v>44488</v>
      </c>
      <c r="E1200" s="76">
        <v>44854</v>
      </c>
      <c r="F1200" s="75" t="s">
        <v>463</v>
      </c>
      <c r="G1200" s="75" t="s">
        <v>1726</v>
      </c>
      <c r="H1200" s="74" t="s">
        <v>449</v>
      </c>
      <c r="I1200" s="76">
        <v>44854</v>
      </c>
      <c r="J1200" s="79">
        <v>0</v>
      </c>
      <c r="K1200" s="42"/>
      <c r="L1200" s="72">
        <f>COUNTIFS($B$1:B1200,B1200)</f>
        <v>1</v>
      </c>
      <c r="M1200" s="73"/>
    </row>
    <row r="1201" spans="1:13" x14ac:dyDescent="0.35">
      <c r="A1201" s="75" t="s">
        <v>41</v>
      </c>
      <c r="B1201" s="75" t="s">
        <v>1724</v>
      </c>
      <c r="C1201" s="75" t="s">
        <v>1725</v>
      </c>
      <c r="D1201" s="76">
        <v>44488</v>
      </c>
      <c r="E1201" s="76">
        <v>44854</v>
      </c>
      <c r="F1201" s="75" t="s">
        <v>314</v>
      </c>
      <c r="G1201" s="75" t="s">
        <v>1727</v>
      </c>
      <c r="H1201" s="74" t="s">
        <v>449</v>
      </c>
      <c r="I1201" s="76">
        <v>44854</v>
      </c>
      <c r="J1201" s="79">
        <v>82.1</v>
      </c>
      <c r="K1201" s="42"/>
      <c r="L1201" s="72">
        <f>COUNTIFS($B$1:B1201,B1201)</f>
        <v>2</v>
      </c>
      <c r="M1201" s="73"/>
    </row>
    <row r="1202" spans="1:13" x14ac:dyDescent="0.35">
      <c r="A1202" s="75" t="s">
        <v>41</v>
      </c>
      <c r="B1202" s="75" t="s">
        <v>1724</v>
      </c>
      <c r="C1202" s="75" t="s">
        <v>1725</v>
      </c>
      <c r="D1202" s="76">
        <v>44488</v>
      </c>
      <c r="E1202" s="76">
        <v>44854</v>
      </c>
      <c r="F1202" s="75" t="s">
        <v>314</v>
      </c>
      <c r="G1202" s="75" t="s">
        <v>1728</v>
      </c>
      <c r="H1202" s="74" t="s">
        <v>449</v>
      </c>
      <c r="I1202" s="76">
        <v>44854</v>
      </c>
      <c r="J1202" s="79">
        <v>277.25</v>
      </c>
      <c r="K1202" s="42"/>
      <c r="L1202" s="72">
        <f>COUNTIFS($B$1:B1202,B1202)</f>
        <v>3</v>
      </c>
      <c r="M1202" s="73"/>
    </row>
    <row r="1203" spans="1:13" x14ac:dyDescent="0.35">
      <c r="A1203" s="75" t="s">
        <v>41</v>
      </c>
      <c r="B1203" s="75" t="s">
        <v>1724</v>
      </c>
      <c r="C1203" s="75" t="s">
        <v>1725</v>
      </c>
      <c r="D1203" s="76">
        <v>44488</v>
      </c>
      <c r="E1203" s="76">
        <v>44854</v>
      </c>
      <c r="F1203" s="75" t="s">
        <v>303</v>
      </c>
      <c r="G1203" s="75" t="s">
        <v>1729</v>
      </c>
      <c r="H1203" s="74" t="s">
        <v>449</v>
      </c>
      <c r="I1203" s="76">
        <v>44854</v>
      </c>
      <c r="J1203" s="79">
        <v>11350</v>
      </c>
      <c r="K1203" s="42"/>
      <c r="L1203" s="72">
        <f>COUNTIFS($B$1:B1203,B1203)</f>
        <v>4</v>
      </c>
      <c r="M1203" s="73"/>
    </row>
    <row r="1204" spans="1:13" x14ac:dyDescent="0.35">
      <c r="A1204" s="75" t="s">
        <v>41</v>
      </c>
      <c r="B1204" s="75" t="s">
        <v>1724</v>
      </c>
      <c r="C1204" s="75" t="s">
        <v>1725</v>
      </c>
      <c r="D1204" s="76">
        <v>44488</v>
      </c>
      <c r="E1204" s="76">
        <v>44854</v>
      </c>
      <c r="F1204" s="75" t="s">
        <v>303</v>
      </c>
      <c r="G1204" s="75" t="s">
        <v>1730</v>
      </c>
      <c r="H1204" s="74" t="s">
        <v>449</v>
      </c>
      <c r="I1204" s="76">
        <v>44854</v>
      </c>
      <c r="J1204" s="79">
        <v>11350</v>
      </c>
      <c r="K1204" s="42"/>
      <c r="L1204" s="72">
        <f>COUNTIFS($B$1:B1204,B1204)</f>
        <v>5</v>
      </c>
      <c r="M1204" s="73"/>
    </row>
    <row r="1205" spans="1:13" x14ac:dyDescent="0.35">
      <c r="A1205" s="75" t="s">
        <v>41</v>
      </c>
      <c r="B1205" s="75" t="s">
        <v>1724</v>
      </c>
      <c r="C1205" s="75" t="s">
        <v>1725</v>
      </c>
      <c r="D1205" s="76">
        <v>44488</v>
      </c>
      <c r="E1205" s="76">
        <v>44854</v>
      </c>
      <c r="F1205" s="75" t="s">
        <v>310</v>
      </c>
      <c r="G1205" s="75" t="s">
        <v>206</v>
      </c>
      <c r="H1205" s="74" t="s">
        <v>449</v>
      </c>
      <c r="I1205" s="76">
        <v>44854</v>
      </c>
      <c r="J1205" s="79">
        <v>734.4</v>
      </c>
      <c r="K1205" s="42"/>
      <c r="L1205" s="72">
        <f>COUNTIFS($B$1:B1205,B1205)</f>
        <v>6</v>
      </c>
      <c r="M1205" s="73"/>
    </row>
    <row r="1206" spans="1:13" x14ac:dyDescent="0.35">
      <c r="A1206" s="75" t="s">
        <v>41</v>
      </c>
      <c r="B1206" s="75" t="s">
        <v>1724</v>
      </c>
      <c r="C1206" s="75" t="s">
        <v>1725</v>
      </c>
      <c r="D1206" s="76">
        <v>44488</v>
      </c>
      <c r="E1206" s="76">
        <v>44854</v>
      </c>
      <c r="F1206" s="75" t="s">
        <v>571</v>
      </c>
      <c r="G1206" s="75" t="s">
        <v>1731</v>
      </c>
      <c r="H1206" s="74" t="s">
        <v>449</v>
      </c>
      <c r="I1206" s="76">
        <v>44854</v>
      </c>
      <c r="J1206" s="79">
        <v>918.35</v>
      </c>
      <c r="K1206" s="42"/>
      <c r="L1206" s="72">
        <f>COUNTIFS($B$1:B1206,B1206)</f>
        <v>7</v>
      </c>
      <c r="M1206" s="73"/>
    </row>
    <row r="1207" spans="1:13" x14ac:dyDescent="0.35">
      <c r="A1207" s="75" t="s">
        <v>41</v>
      </c>
      <c r="B1207" s="75" t="s">
        <v>1724</v>
      </c>
      <c r="C1207" s="75" t="s">
        <v>1725</v>
      </c>
      <c r="D1207" s="76">
        <v>44488</v>
      </c>
      <c r="E1207" s="76">
        <v>44854</v>
      </c>
      <c r="F1207" s="75" t="s">
        <v>314</v>
      </c>
      <c r="G1207" s="75" t="s">
        <v>1732</v>
      </c>
      <c r="H1207" s="74" t="s">
        <v>449</v>
      </c>
      <c r="I1207" s="76">
        <v>44854</v>
      </c>
      <c r="J1207" s="79">
        <v>327.5</v>
      </c>
      <c r="K1207" s="42"/>
      <c r="L1207" s="72">
        <f>COUNTIFS($B$1:B1207,B1207)</f>
        <v>8</v>
      </c>
      <c r="M1207" s="73"/>
    </row>
    <row r="1208" spans="1:13" x14ac:dyDescent="0.35">
      <c r="A1208" s="74" t="s">
        <v>41</v>
      </c>
      <c r="B1208" s="74" t="s">
        <v>1733</v>
      </c>
      <c r="C1208" s="75" t="s">
        <v>1734</v>
      </c>
      <c r="D1208" s="76">
        <v>44505</v>
      </c>
      <c r="E1208" s="76">
        <v>44686</v>
      </c>
      <c r="F1208" s="75" t="s">
        <v>314</v>
      </c>
      <c r="G1208" s="74" t="s">
        <v>1735</v>
      </c>
      <c r="H1208" s="74" t="s">
        <v>343</v>
      </c>
      <c r="I1208" s="77">
        <v>44988</v>
      </c>
      <c r="J1208" s="78">
        <v>7220.09</v>
      </c>
      <c r="K1208" s="42"/>
      <c r="L1208" s="72">
        <f>COUNTIFS($B$1:B1208,B1208)</f>
        <v>1</v>
      </c>
      <c r="M1208" s="73"/>
    </row>
    <row r="1209" spans="1:13" x14ac:dyDescent="0.35">
      <c r="A1209" s="74" t="s">
        <v>41</v>
      </c>
      <c r="B1209" s="74" t="s">
        <v>1733</v>
      </c>
      <c r="C1209" s="75" t="s">
        <v>1734</v>
      </c>
      <c r="D1209" s="76">
        <v>44505</v>
      </c>
      <c r="E1209" s="76">
        <v>44686</v>
      </c>
      <c r="F1209" s="75" t="s">
        <v>303</v>
      </c>
      <c r="G1209" s="74" t="s">
        <v>1736</v>
      </c>
      <c r="H1209" s="74" t="s">
        <v>343</v>
      </c>
      <c r="I1209" s="77">
        <v>44988</v>
      </c>
      <c r="J1209" s="78">
        <v>30792.74</v>
      </c>
      <c r="K1209" s="42"/>
      <c r="L1209" s="72">
        <f>COUNTIFS($B$1:B1209,B1209)</f>
        <v>2</v>
      </c>
      <c r="M1209" s="73"/>
    </row>
    <row r="1210" spans="1:13" x14ac:dyDescent="0.35">
      <c r="A1210" s="74" t="s">
        <v>41</v>
      </c>
      <c r="B1210" s="74" t="s">
        <v>1733</v>
      </c>
      <c r="C1210" s="75" t="s">
        <v>1734</v>
      </c>
      <c r="D1210" s="76">
        <v>44505</v>
      </c>
      <c r="E1210" s="76">
        <v>44686</v>
      </c>
      <c r="F1210" s="75" t="s">
        <v>571</v>
      </c>
      <c r="G1210" s="74" t="s">
        <v>1737</v>
      </c>
      <c r="H1210" s="74" t="s">
        <v>343</v>
      </c>
      <c r="I1210" s="77">
        <v>44988</v>
      </c>
      <c r="J1210" s="78">
        <v>3033.13</v>
      </c>
      <c r="K1210" s="42"/>
      <c r="L1210" s="72">
        <f>COUNTIFS($B$1:B1210,B1210)</f>
        <v>3</v>
      </c>
      <c r="M1210" s="73"/>
    </row>
    <row r="1211" spans="1:13" x14ac:dyDescent="0.35">
      <c r="A1211" s="74" t="s">
        <v>41</v>
      </c>
      <c r="B1211" s="74" t="s">
        <v>1733</v>
      </c>
      <c r="C1211" s="75" t="s">
        <v>1734</v>
      </c>
      <c r="D1211" s="76">
        <v>44505</v>
      </c>
      <c r="E1211" s="76">
        <v>44686</v>
      </c>
      <c r="F1211" s="75" t="s">
        <v>314</v>
      </c>
      <c r="G1211" s="74" t="s">
        <v>1738</v>
      </c>
      <c r="H1211" s="74" t="s">
        <v>343</v>
      </c>
      <c r="I1211" s="77">
        <v>44988</v>
      </c>
      <c r="J1211" s="78">
        <v>1081.67</v>
      </c>
      <c r="K1211" s="42"/>
      <c r="L1211" s="72">
        <f>COUNTIFS($B$1:B1211,B1211)</f>
        <v>4</v>
      </c>
      <c r="M1211" s="73"/>
    </row>
    <row r="1212" spans="1:13" x14ac:dyDescent="0.35">
      <c r="A1212" s="75" t="s">
        <v>41</v>
      </c>
      <c r="B1212" s="75" t="s">
        <v>1733</v>
      </c>
      <c r="C1212" s="75" t="s">
        <v>1734</v>
      </c>
      <c r="D1212" s="76">
        <v>44505</v>
      </c>
      <c r="E1212" s="76">
        <v>44686</v>
      </c>
      <c r="F1212" s="75" t="s">
        <v>463</v>
      </c>
      <c r="G1212" s="75" t="s">
        <v>1739</v>
      </c>
      <c r="H1212" s="74" t="s">
        <v>449</v>
      </c>
      <c r="I1212" s="76">
        <v>44686</v>
      </c>
      <c r="J1212" s="79">
        <v>0</v>
      </c>
      <c r="K1212" s="42"/>
      <c r="L1212" s="72">
        <f>COUNTIFS($B$1:B1212,B1212)</f>
        <v>5</v>
      </c>
      <c r="M1212" s="73"/>
    </row>
    <row r="1213" spans="1:13" x14ac:dyDescent="0.35">
      <c r="A1213" s="75" t="s">
        <v>41</v>
      </c>
      <c r="B1213" s="75" t="s">
        <v>1733</v>
      </c>
      <c r="C1213" s="75" t="s">
        <v>1734</v>
      </c>
      <c r="D1213" s="76">
        <v>44505</v>
      </c>
      <c r="E1213" s="76">
        <v>44686</v>
      </c>
      <c r="F1213" s="75" t="s">
        <v>314</v>
      </c>
      <c r="G1213" s="75" t="s">
        <v>1735</v>
      </c>
      <c r="H1213" s="74" t="s">
        <v>449</v>
      </c>
      <c r="I1213" s="76">
        <v>44686</v>
      </c>
      <c r="J1213" s="79">
        <v>7220.09</v>
      </c>
      <c r="K1213" s="42"/>
      <c r="L1213" s="72">
        <f>COUNTIFS($B$1:B1213,B1213)</f>
        <v>6</v>
      </c>
      <c r="M1213" s="73"/>
    </row>
    <row r="1214" spans="1:13" x14ac:dyDescent="0.35">
      <c r="A1214" s="75" t="s">
        <v>41</v>
      </c>
      <c r="B1214" s="75" t="s">
        <v>1733</v>
      </c>
      <c r="C1214" s="75" t="s">
        <v>1734</v>
      </c>
      <c r="D1214" s="76">
        <v>44505</v>
      </c>
      <c r="E1214" s="76">
        <v>44686</v>
      </c>
      <c r="F1214" s="75" t="s">
        <v>303</v>
      </c>
      <c r="G1214" s="75" t="s">
        <v>1736</v>
      </c>
      <c r="H1214" s="74" t="s">
        <v>449</v>
      </c>
      <c r="I1214" s="76">
        <v>44686</v>
      </c>
      <c r="J1214" s="79">
        <v>30792.74</v>
      </c>
      <c r="K1214" s="42"/>
      <c r="L1214" s="72">
        <f>COUNTIFS($B$1:B1214,B1214)</f>
        <v>7</v>
      </c>
      <c r="M1214" s="73"/>
    </row>
    <row r="1215" spans="1:13" x14ac:dyDescent="0.35">
      <c r="A1215" s="75" t="s">
        <v>41</v>
      </c>
      <c r="B1215" s="75" t="s">
        <v>1733</v>
      </c>
      <c r="C1215" s="75" t="s">
        <v>1734</v>
      </c>
      <c r="D1215" s="76">
        <v>44505</v>
      </c>
      <c r="E1215" s="76">
        <v>44686</v>
      </c>
      <c r="F1215" s="75" t="s">
        <v>571</v>
      </c>
      <c r="G1215" s="75" t="s">
        <v>1737</v>
      </c>
      <c r="H1215" s="74" t="s">
        <v>449</v>
      </c>
      <c r="I1215" s="76">
        <v>44686</v>
      </c>
      <c r="J1215" s="79">
        <v>3033.13</v>
      </c>
      <c r="K1215" s="42"/>
      <c r="L1215" s="72">
        <f>COUNTIFS($B$1:B1215,B1215)</f>
        <v>8</v>
      </c>
      <c r="M1215" s="73"/>
    </row>
    <row r="1216" spans="1:13" x14ac:dyDescent="0.35">
      <c r="A1216" s="75" t="s">
        <v>41</v>
      </c>
      <c r="B1216" s="75" t="s">
        <v>1733</v>
      </c>
      <c r="C1216" s="75" t="s">
        <v>1734</v>
      </c>
      <c r="D1216" s="76">
        <v>44505</v>
      </c>
      <c r="E1216" s="76">
        <v>44686</v>
      </c>
      <c r="F1216" s="75" t="s">
        <v>314</v>
      </c>
      <c r="G1216" s="75" t="s">
        <v>1740</v>
      </c>
      <c r="H1216" s="74" t="s">
        <v>449</v>
      </c>
      <c r="I1216" s="76">
        <v>44686</v>
      </c>
      <c r="J1216" s="79">
        <v>1081.67</v>
      </c>
      <c r="K1216" s="42"/>
      <c r="L1216" s="72">
        <f>COUNTIFS($B$1:B1216,B1216)</f>
        <v>9</v>
      </c>
      <c r="M1216" s="73"/>
    </row>
    <row r="1217" spans="1:13" x14ac:dyDescent="0.35">
      <c r="A1217" s="75" t="s">
        <v>41</v>
      </c>
      <c r="B1217" s="75" t="s">
        <v>1741</v>
      </c>
      <c r="C1217" s="75" t="s">
        <v>1742</v>
      </c>
      <c r="D1217" s="76">
        <v>44543</v>
      </c>
      <c r="E1217" s="76">
        <v>44938</v>
      </c>
      <c r="F1217" s="75" t="s">
        <v>463</v>
      </c>
      <c r="G1217" s="75" t="s">
        <v>21</v>
      </c>
      <c r="H1217" s="74" t="s">
        <v>449</v>
      </c>
      <c r="I1217" s="76">
        <v>44938</v>
      </c>
      <c r="J1217" s="79">
        <v>0</v>
      </c>
      <c r="K1217" s="42"/>
      <c r="L1217" s="72">
        <f>COUNTIFS($B$1:B1217,B1217)</f>
        <v>1</v>
      </c>
      <c r="M1217" s="73"/>
    </row>
    <row r="1218" spans="1:13" x14ac:dyDescent="0.35">
      <c r="A1218" s="75" t="s">
        <v>41</v>
      </c>
      <c r="B1218" s="75" t="s">
        <v>1741</v>
      </c>
      <c r="C1218" s="75" t="s">
        <v>1742</v>
      </c>
      <c r="D1218" s="76">
        <v>44543</v>
      </c>
      <c r="E1218" s="76">
        <v>44938</v>
      </c>
      <c r="F1218" s="75" t="s">
        <v>314</v>
      </c>
      <c r="G1218" s="75" t="s">
        <v>1691</v>
      </c>
      <c r="H1218" s="74" t="s">
        <v>449</v>
      </c>
      <c r="I1218" s="76">
        <v>44938</v>
      </c>
      <c r="J1218" s="79">
        <v>8369.1200000000008</v>
      </c>
      <c r="K1218" s="42"/>
      <c r="L1218" s="72">
        <f>COUNTIFS($B$1:B1218,B1218)</f>
        <v>2</v>
      </c>
      <c r="M1218" s="73"/>
    </row>
    <row r="1219" spans="1:13" x14ac:dyDescent="0.35">
      <c r="A1219" s="75" t="s">
        <v>41</v>
      </c>
      <c r="B1219" s="75" t="s">
        <v>1741</v>
      </c>
      <c r="C1219" s="75" t="s">
        <v>1742</v>
      </c>
      <c r="D1219" s="76">
        <v>44543</v>
      </c>
      <c r="E1219" s="76">
        <v>44938</v>
      </c>
      <c r="F1219" s="75" t="s">
        <v>303</v>
      </c>
      <c r="G1219" s="75" t="s">
        <v>241</v>
      </c>
      <c r="H1219" s="74" t="s">
        <v>449</v>
      </c>
      <c r="I1219" s="76">
        <v>44938</v>
      </c>
      <c r="J1219" s="79">
        <v>88198</v>
      </c>
      <c r="K1219" s="42"/>
      <c r="L1219" s="72">
        <f>COUNTIFS($B$1:B1219,B1219)</f>
        <v>3</v>
      </c>
      <c r="M1219" s="73"/>
    </row>
    <row r="1220" spans="1:13" x14ac:dyDescent="0.35">
      <c r="A1220" s="75" t="s">
        <v>41</v>
      </c>
      <c r="B1220" s="75" t="s">
        <v>1741</v>
      </c>
      <c r="C1220" s="75" t="s">
        <v>1742</v>
      </c>
      <c r="D1220" s="76">
        <v>44543</v>
      </c>
      <c r="E1220" s="76">
        <v>44938</v>
      </c>
      <c r="F1220" s="75" t="s">
        <v>303</v>
      </c>
      <c r="G1220" s="75" t="s">
        <v>1743</v>
      </c>
      <c r="H1220" s="74" t="s">
        <v>449</v>
      </c>
      <c r="I1220" s="76">
        <v>44938</v>
      </c>
      <c r="J1220" s="79">
        <v>86260</v>
      </c>
      <c r="K1220" s="42"/>
      <c r="L1220" s="72">
        <f>COUNTIFS($B$1:B1220,B1220)</f>
        <v>4</v>
      </c>
      <c r="M1220" s="73"/>
    </row>
    <row r="1221" spans="1:13" x14ac:dyDescent="0.35">
      <c r="A1221" s="75" t="s">
        <v>41</v>
      </c>
      <c r="B1221" s="75" t="s">
        <v>1741</v>
      </c>
      <c r="C1221" s="75" t="s">
        <v>1742</v>
      </c>
      <c r="D1221" s="76">
        <v>44543</v>
      </c>
      <c r="E1221" s="76">
        <v>44938</v>
      </c>
      <c r="F1221" s="75" t="s">
        <v>571</v>
      </c>
      <c r="G1221" s="75" t="s">
        <v>1744</v>
      </c>
      <c r="H1221" s="74" t="s">
        <v>449</v>
      </c>
      <c r="I1221" s="76">
        <v>44938</v>
      </c>
      <c r="J1221" s="79">
        <v>2454.8000000000002</v>
      </c>
      <c r="K1221" s="42"/>
      <c r="L1221" s="72">
        <f>COUNTIFS($B$1:B1221,B1221)</f>
        <v>5</v>
      </c>
      <c r="M1221" s="73"/>
    </row>
    <row r="1222" spans="1:13" x14ac:dyDescent="0.35">
      <c r="A1222" s="75" t="s">
        <v>41</v>
      </c>
      <c r="B1222" s="75" t="s">
        <v>1741</v>
      </c>
      <c r="C1222" s="75" t="s">
        <v>1742</v>
      </c>
      <c r="D1222" s="76">
        <v>44543</v>
      </c>
      <c r="E1222" s="76">
        <v>44938</v>
      </c>
      <c r="F1222" s="75" t="s">
        <v>314</v>
      </c>
      <c r="G1222" s="75" t="s">
        <v>1745</v>
      </c>
      <c r="H1222" s="74" t="s">
        <v>449</v>
      </c>
      <c r="I1222" s="76">
        <v>44938</v>
      </c>
      <c r="J1222" s="79">
        <v>1244.5</v>
      </c>
      <c r="K1222" s="42"/>
      <c r="L1222" s="72">
        <f>COUNTIFS($B$1:B1222,B1222)</f>
        <v>6</v>
      </c>
      <c r="M1222" s="73"/>
    </row>
    <row r="1223" spans="1:13" x14ac:dyDescent="0.35">
      <c r="A1223" s="75" t="s">
        <v>41</v>
      </c>
      <c r="B1223" s="75" t="s">
        <v>1746</v>
      </c>
      <c r="C1223" s="75" t="s">
        <v>1747</v>
      </c>
      <c r="D1223" s="76">
        <v>44585</v>
      </c>
      <c r="E1223" s="76">
        <v>44728</v>
      </c>
      <c r="F1223" s="75" t="s">
        <v>463</v>
      </c>
      <c r="G1223" s="75" t="s">
        <v>1748</v>
      </c>
      <c r="H1223" s="74" t="s">
        <v>449</v>
      </c>
      <c r="I1223" s="76">
        <v>44728</v>
      </c>
      <c r="J1223" s="79">
        <v>0</v>
      </c>
      <c r="K1223" s="42"/>
      <c r="L1223" s="72">
        <f>COUNTIFS($B$1:B1223,B1223)</f>
        <v>1</v>
      </c>
      <c r="M1223" s="73"/>
    </row>
    <row r="1224" spans="1:13" x14ac:dyDescent="0.35">
      <c r="A1224" s="75" t="s">
        <v>41</v>
      </c>
      <c r="B1224" s="75" t="s">
        <v>1746</v>
      </c>
      <c r="C1224" s="75" t="s">
        <v>1747</v>
      </c>
      <c r="D1224" s="76">
        <v>44585</v>
      </c>
      <c r="E1224" s="76">
        <v>44728</v>
      </c>
      <c r="F1224" s="75" t="s">
        <v>314</v>
      </c>
      <c r="G1224" s="75" t="s">
        <v>112</v>
      </c>
      <c r="H1224" s="74" t="s">
        <v>449</v>
      </c>
      <c r="I1224" s="76">
        <v>44728</v>
      </c>
      <c r="J1224" s="79">
        <v>6412.41</v>
      </c>
      <c r="K1224" s="42"/>
      <c r="L1224" s="72">
        <f>COUNTIFS($B$1:B1224,B1224)</f>
        <v>2</v>
      </c>
      <c r="M1224" s="73"/>
    </row>
    <row r="1225" spans="1:13" x14ac:dyDescent="0.35">
      <c r="A1225" s="75" t="s">
        <v>41</v>
      </c>
      <c r="B1225" s="75" t="s">
        <v>1746</v>
      </c>
      <c r="C1225" s="75" t="s">
        <v>1747</v>
      </c>
      <c r="D1225" s="76">
        <v>44585</v>
      </c>
      <c r="E1225" s="76">
        <v>44728</v>
      </c>
      <c r="F1225" s="75" t="s">
        <v>303</v>
      </c>
      <c r="G1225" s="75" t="s">
        <v>1736</v>
      </c>
      <c r="H1225" s="74" t="s">
        <v>449</v>
      </c>
      <c r="I1225" s="76">
        <v>44728</v>
      </c>
      <c r="J1225" s="79">
        <v>11097.78</v>
      </c>
      <c r="K1225" s="42"/>
      <c r="L1225" s="72">
        <f>COUNTIFS($B$1:B1225,B1225)</f>
        <v>3</v>
      </c>
      <c r="M1225" s="73"/>
    </row>
    <row r="1226" spans="1:13" x14ac:dyDescent="0.35">
      <c r="A1226" s="75" t="s">
        <v>41</v>
      </c>
      <c r="B1226" s="75" t="s">
        <v>1746</v>
      </c>
      <c r="C1226" s="75" t="s">
        <v>1747</v>
      </c>
      <c r="D1226" s="76">
        <v>44585</v>
      </c>
      <c r="E1226" s="76">
        <v>44728</v>
      </c>
      <c r="F1226" s="75" t="s">
        <v>571</v>
      </c>
      <c r="G1226" s="75" t="s">
        <v>1749</v>
      </c>
      <c r="H1226" s="74" t="s">
        <v>449</v>
      </c>
      <c r="I1226" s="76">
        <v>44728</v>
      </c>
      <c r="J1226" s="79">
        <v>2693.86</v>
      </c>
      <c r="K1226" s="42"/>
      <c r="L1226" s="72">
        <f>COUNTIFS($B$1:B1226,B1226)</f>
        <v>4</v>
      </c>
      <c r="M1226" s="73"/>
    </row>
    <row r="1227" spans="1:13" x14ac:dyDescent="0.35">
      <c r="A1227" s="75" t="s">
        <v>41</v>
      </c>
      <c r="B1227" s="75" t="s">
        <v>1746</v>
      </c>
      <c r="C1227" s="75" t="s">
        <v>1747</v>
      </c>
      <c r="D1227" s="76">
        <v>44585</v>
      </c>
      <c r="E1227" s="76">
        <v>44728</v>
      </c>
      <c r="F1227" s="75" t="s">
        <v>314</v>
      </c>
      <c r="G1227" s="75" t="s">
        <v>1750</v>
      </c>
      <c r="H1227" s="74" t="s">
        <v>449</v>
      </c>
      <c r="I1227" s="76">
        <v>44728</v>
      </c>
      <c r="J1227" s="79">
        <v>960.67</v>
      </c>
      <c r="K1227" s="42"/>
      <c r="L1227" s="72">
        <f>COUNTIFS($B$1:B1227,B1227)</f>
        <v>5</v>
      </c>
      <c r="M1227" s="73"/>
    </row>
    <row r="1228" spans="1:13" x14ac:dyDescent="0.35">
      <c r="A1228" s="75" t="s">
        <v>41</v>
      </c>
      <c r="B1228" s="75" t="s">
        <v>1751</v>
      </c>
      <c r="C1228" s="75" t="s">
        <v>1752</v>
      </c>
      <c r="D1228" s="76">
        <v>44718</v>
      </c>
      <c r="E1228" s="76">
        <v>44973</v>
      </c>
      <c r="F1228" s="75" t="s">
        <v>463</v>
      </c>
      <c r="G1228" s="75" t="s">
        <v>1753</v>
      </c>
      <c r="H1228" s="74" t="s">
        <v>449</v>
      </c>
      <c r="I1228" s="76">
        <v>44973</v>
      </c>
      <c r="J1228" s="79">
        <v>0</v>
      </c>
      <c r="K1228" s="42"/>
      <c r="L1228" s="72">
        <f>COUNTIFS($B$1:B1228,B1228)</f>
        <v>1</v>
      </c>
      <c r="M1228" s="73"/>
    </row>
    <row r="1229" spans="1:13" x14ac:dyDescent="0.35">
      <c r="A1229" s="75" t="s">
        <v>41</v>
      </c>
      <c r="B1229" s="75" t="s">
        <v>1751</v>
      </c>
      <c r="C1229" s="75" t="s">
        <v>1752</v>
      </c>
      <c r="D1229" s="76">
        <v>44718</v>
      </c>
      <c r="E1229" s="76">
        <v>44973</v>
      </c>
      <c r="F1229" s="75" t="s">
        <v>314</v>
      </c>
      <c r="G1229" s="75" t="s">
        <v>1754</v>
      </c>
      <c r="H1229" s="74" t="s">
        <v>449</v>
      </c>
      <c r="I1229" s="76">
        <v>44973</v>
      </c>
      <c r="J1229" s="79">
        <v>18800.03</v>
      </c>
      <c r="K1229" s="42"/>
      <c r="L1229" s="72">
        <f>COUNTIFS($B$1:B1229,B1229)</f>
        <v>2</v>
      </c>
      <c r="M1229" s="73"/>
    </row>
    <row r="1230" spans="1:13" x14ac:dyDescent="0.35">
      <c r="A1230" s="75" t="s">
        <v>41</v>
      </c>
      <c r="B1230" s="75" t="s">
        <v>1751</v>
      </c>
      <c r="C1230" s="75" t="s">
        <v>1752</v>
      </c>
      <c r="D1230" s="76">
        <v>44718</v>
      </c>
      <c r="E1230" s="76">
        <v>44973</v>
      </c>
      <c r="F1230" s="75" t="s">
        <v>303</v>
      </c>
      <c r="G1230" s="75" t="s">
        <v>1755</v>
      </c>
      <c r="H1230" s="74" t="s">
        <v>449</v>
      </c>
      <c r="I1230" s="76">
        <v>44973</v>
      </c>
      <c r="J1230" s="79">
        <v>21565</v>
      </c>
      <c r="K1230" s="42"/>
      <c r="L1230" s="72">
        <f>COUNTIFS($B$1:B1230,B1230)</f>
        <v>3</v>
      </c>
      <c r="M1230" s="73"/>
    </row>
    <row r="1231" spans="1:13" x14ac:dyDescent="0.35">
      <c r="A1231" s="75" t="s">
        <v>41</v>
      </c>
      <c r="B1231" s="75" t="s">
        <v>1751</v>
      </c>
      <c r="C1231" s="75" t="s">
        <v>1752</v>
      </c>
      <c r="D1231" s="76">
        <v>44718</v>
      </c>
      <c r="E1231" s="76">
        <v>44973</v>
      </c>
      <c r="F1231" s="75" t="s">
        <v>571</v>
      </c>
      <c r="G1231" s="75" t="s">
        <v>240</v>
      </c>
      <c r="H1231" s="74" t="s">
        <v>449</v>
      </c>
      <c r="I1231" s="76">
        <v>44973</v>
      </c>
      <c r="J1231" s="79">
        <v>7897.81</v>
      </c>
      <c r="K1231" s="42"/>
      <c r="L1231" s="72">
        <f>COUNTIFS($B$1:B1231,B1231)</f>
        <v>4</v>
      </c>
      <c r="M1231" s="73"/>
    </row>
    <row r="1232" spans="1:13" x14ac:dyDescent="0.35">
      <c r="A1232" s="75" t="s">
        <v>41</v>
      </c>
      <c r="B1232" s="75" t="s">
        <v>1751</v>
      </c>
      <c r="C1232" s="75" t="s">
        <v>1752</v>
      </c>
      <c r="D1232" s="76">
        <v>44718</v>
      </c>
      <c r="E1232" s="76">
        <v>44973</v>
      </c>
      <c r="F1232" s="75" t="s">
        <v>314</v>
      </c>
      <c r="G1232" s="75" t="s">
        <v>1756</v>
      </c>
      <c r="H1232" s="74" t="s">
        <v>449</v>
      </c>
      <c r="I1232" s="76">
        <v>44973</v>
      </c>
      <c r="J1232" s="79">
        <v>2816.5</v>
      </c>
      <c r="K1232" s="42"/>
      <c r="L1232" s="72">
        <f>COUNTIFS($B$1:B1232,B1232)</f>
        <v>5</v>
      </c>
      <c r="M1232" s="73"/>
    </row>
    <row r="1233" spans="1:13" x14ac:dyDescent="0.35">
      <c r="A1233" s="75" t="s">
        <v>41</v>
      </c>
      <c r="B1233" s="75" t="s">
        <v>1757</v>
      </c>
      <c r="C1233" s="75" t="s">
        <v>1758</v>
      </c>
      <c r="D1233" s="76">
        <v>44705</v>
      </c>
      <c r="E1233" s="76">
        <v>44988</v>
      </c>
      <c r="F1233" s="75" t="s">
        <v>463</v>
      </c>
      <c r="G1233" s="75" t="s">
        <v>1759</v>
      </c>
      <c r="H1233" s="74" t="s">
        <v>449</v>
      </c>
      <c r="I1233" s="76">
        <v>44988</v>
      </c>
      <c r="J1233" s="79">
        <v>0</v>
      </c>
      <c r="K1233" s="42"/>
      <c r="L1233" s="72">
        <f>COUNTIFS($B$1:B1233,B1233)</f>
        <v>1</v>
      </c>
      <c r="M1233" s="73"/>
    </row>
    <row r="1234" spans="1:13" x14ac:dyDescent="0.35">
      <c r="A1234" s="75" t="s">
        <v>41</v>
      </c>
      <c r="B1234" s="75" t="s">
        <v>1757</v>
      </c>
      <c r="C1234" s="75" t="s">
        <v>1758</v>
      </c>
      <c r="D1234" s="76">
        <v>44705</v>
      </c>
      <c r="E1234" s="76">
        <v>44988</v>
      </c>
      <c r="F1234" s="75" t="s">
        <v>314</v>
      </c>
      <c r="G1234" s="75" t="s">
        <v>242</v>
      </c>
      <c r="H1234" s="74" t="s">
        <v>449</v>
      </c>
      <c r="I1234" s="76">
        <v>44988</v>
      </c>
      <c r="J1234" s="79">
        <v>3733.21</v>
      </c>
      <c r="K1234" s="42"/>
      <c r="L1234" s="72">
        <f>COUNTIFS($B$1:B1234,B1234)</f>
        <v>2</v>
      </c>
      <c r="M1234" s="73"/>
    </row>
    <row r="1235" spans="1:13" x14ac:dyDescent="0.35">
      <c r="A1235" s="75" t="s">
        <v>41</v>
      </c>
      <c r="B1235" s="75" t="s">
        <v>1757</v>
      </c>
      <c r="C1235" s="75" t="s">
        <v>1758</v>
      </c>
      <c r="D1235" s="76">
        <v>44705</v>
      </c>
      <c r="E1235" s="76">
        <v>44988</v>
      </c>
      <c r="F1235" s="75" t="s">
        <v>303</v>
      </c>
      <c r="G1235" s="75" t="s">
        <v>1736</v>
      </c>
      <c r="H1235" s="74" t="s">
        <v>449</v>
      </c>
      <c r="I1235" s="76">
        <v>44988</v>
      </c>
      <c r="J1235" s="79">
        <v>38765.78</v>
      </c>
      <c r="K1235" s="42"/>
      <c r="L1235" s="72">
        <f>COUNTIFS($B$1:B1235,B1235)</f>
        <v>3</v>
      </c>
      <c r="M1235" s="73"/>
    </row>
    <row r="1236" spans="1:13" x14ac:dyDescent="0.35">
      <c r="A1236" s="75" t="s">
        <v>41</v>
      </c>
      <c r="B1236" s="75" t="s">
        <v>1757</v>
      </c>
      <c r="C1236" s="75" t="s">
        <v>1758</v>
      </c>
      <c r="D1236" s="76">
        <v>44705</v>
      </c>
      <c r="E1236" s="76">
        <v>44988</v>
      </c>
      <c r="F1236" s="75" t="s">
        <v>571</v>
      </c>
      <c r="G1236" s="75" t="s">
        <v>1760</v>
      </c>
      <c r="H1236" s="74" t="s">
        <v>449</v>
      </c>
      <c r="I1236" s="76">
        <v>44988</v>
      </c>
      <c r="J1236" s="79">
        <v>1568.31</v>
      </c>
      <c r="K1236" s="42"/>
      <c r="L1236" s="72">
        <f>COUNTIFS($B$1:B1236,B1236)</f>
        <v>4</v>
      </c>
      <c r="M1236" s="73"/>
    </row>
    <row r="1237" spans="1:13" x14ac:dyDescent="0.35">
      <c r="A1237" s="75" t="s">
        <v>41</v>
      </c>
      <c r="B1237" s="75" t="s">
        <v>1757</v>
      </c>
      <c r="C1237" s="75" t="s">
        <v>1758</v>
      </c>
      <c r="D1237" s="76">
        <v>44705</v>
      </c>
      <c r="E1237" s="76">
        <v>44988</v>
      </c>
      <c r="F1237" s="75" t="s">
        <v>314</v>
      </c>
      <c r="G1237" s="75" t="s">
        <v>1761</v>
      </c>
      <c r="H1237" s="74" t="s">
        <v>449</v>
      </c>
      <c r="I1237" s="76">
        <v>44988</v>
      </c>
      <c r="J1237" s="79">
        <v>559.29</v>
      </c>
      <c r="K1237" s="42"/>
      <c r="L1237" s="72">
        <f>COUNTIFS($B$1:B1237,B1237)</f>
        <v>5</v>
      </c>
      <c r="M1237" s="73"/>
    </row>
    <row r="1238" spans="1:13" x14ac:dyDescent="0.35">
      <c r="A1238" s="75" t="s">
        <v>41</v>
      </c>
      <c r="B1238" s="75" t="s">
        <v>1762</v>
      </c>
      <c r="C1238" s="75" t="s">
        <v>1763</v>
      </c>
      <c r="D1238" s="76">
        <v>44790</v>
      </c>
      <c r="E1238" s="76">
        <v>44931</v>
      </c>
      <c r="F1238" s="75" t="s">
        <v>463</v>
      </c>
      <c r="G1238" s="75" t="s">
        <v>1764</v>
      </c>
      <c r="H1238" s="74" t="s">
        <v>449</v>
      </c>
      <c r="I1238" s="76">
        <v>44931</v>
      </c>
      <c r="J1238" s="79">
        <v>0</v>
      </c>
      <c r="K1238" s="42"/>
      <c r="L1238" s="72">
        <f>COUNTIFS($B$1:B1238,B1238)</f>
        <v>1</v>
      </c>
      <c r="M1238" s="73"/>
    </row>
    <row r="1239" spans="1:13" x14ac:dyDescent="0.35">
      <c r="A1239" s="75" t="s">
        <v>41</v>
      </c>
      <c r="B1239" s="75" t="s">
        <v>1762</v>
      </c>
      <c r="C1239" s="75" t="s">
        <v>1763</v>
      </c>
      <c r="D1239" s="76">
        <v>44790</v>
      </c>
      <c r="E1239" s="76">
        <v>44931</v>
      </c>
      <c r="F1239" s="75" t="s">
        <v>542</v>
      </c>
      <c r="G1239" s="75" t="s">
        <v>1765</v>
      </c>
      <c r="H1239" s="74" t="s">
        <v>449</v>
      </c>
      <c r="I1239" s="76">
        <v>44931</v>
      </c>
      <c r="J1239" s="79">
        <v>948</v>
      </c>
      <c r="K1239" s="42"/>
      <c r="L1239" s="72">
        <f>COUNTIFS($B$1:B1239,B1239)</f>
        <v>2</v>
      </c>
      <c r="M1239" s="73"/>
    </row>
    <row r="1240" spans="1:13" x14ac:dyDescent="0.35">
      <c r="A1240" s="75" t="s">
        <v>41</v>
      </c>
      <c r="B1240" s="75" t="s">
        <v>1762</v>
      </c>
      <c r="C1240" s="75" t="s">
        <v>1763</v>
      </c>
      <c r="D1240" s="76">
        <v>44790</v>
      </c>
      <c r="E1240" s="76">
        <v>44931</v>
      </c>
      <c r="F1240" s="75" t="s">
        <v>400</v>
      </c>
      <c r="G1240" s="75" t="s">
        <v>1766</v>
      </c>
      <c r="H1240" s="74" t="s">
        <v>449</v>
      </c>
      <c r="I1240" s="76">
        <v>44931</v>
      </c>
      <c r="J1240" s="79">
        <v>50000</v>
      </c>
      <c r="K1240" s="42"/>
      <c r="L1240" s="72">
        <f>COUNTIFS($B$1:B1240,B1240)</f>
        <v>3</v>
      </c>
      <c r="M1240" s="73"/>
    </row>
    <row r="1241" spans="1:13" x14ac:dyDescent="0.35">
      <c r="A1241" s="75" t="s">
        <v>41</v>
      </c>
      <c r="B1241" s="75" t="s">
        <v>1762</v>
      </c>
      <c r="C1241" s="75" t="s">
        <v>1763</v>
      </c>
      <c r="D1241" s="76">
        <v>44790</v>
      </c>
      <c r="E1241" s="76">
        <v>44931</v>
      </c>
      <c r="F1241" s="75" t="s">
        <v>314</v>
      </c>
      <c r="G1241" s="75" t="s">
        <v>1767</v>
      </c>
      <c r="H1241" s="74" t="s">
        <v>449</v>
      </c>
      <c r="I1241" s="76">
        <v>44931</v>
      </c>
      <c r="J1241" s="79">
        <v>72576.86</v>
      </c>
      <c r="K1241" s="42"/>
      <c r="L1241" s="72">
        <f>COUNTIFS($B$1:B1241,B1241)</f>
        <v>4</v>
      </c>
      <c r="M1241" s="73"/>
    </row>
    <row r="1242" spans="1:13" x14ac:dyDescent="0.35">
      <c r="A1242" s="75" t="s">
        <v>41</v>
      </c>
      <c r="B1242" s="75" t="s">
        <v>1762</v>
      </c>
      <c r="C1242" s="75" t="s">
        <v>1763</v>
      </c>
      <c r="D1242" s="76">
        <v>44790</v>
      </c>
      <c r="E1242" s="76">
        <v>44931</v>
      </c>
      <c r="F1242" s="75" t="s">
        <v>571</v>
      </c>
      <c r="G1242" s="75" t="s">
        <v>1768</v>
      </c>
      <c r="H1242" s="74" t="s">
        <v>449</v>
      </c>
      <c r="I1242" s="76">
        <v>44931</v>
      </c>
      <c r="J1242" s="79">
        <v>30489.22</v>
      </c>
      <c r="K1242" s="42"/>
      <c r="L1242" s="72">
        <f>COUNTIFS($B$1:B1242,B1242)</f>
        <v>5</v>
      </c>
      <c r="M1242" s="73"/>
    </row>
  </sheetData>
  <sheetProtection formatCells="0" formatColumns="0" formatRows="0" autoFilter="0"/>
  <autoFilter ref="A5:M1242" xr:uid="{00000000-0001-0000-0D00-000000000000}">
    <sortState xmlns:xlrd2="http://schemas.microsoft.com/office/spreadsheetml/2017/richdata2" ref="A6:M1132">
      <sortCondition ref="A5:A1132"/>
    </sortState>
  </autoFilter>
  <mergeCells count="1">
    <mergeCell ref="A3:G3"/>
  </mergeCells>
  <pageMargins left="0.7" right="0.7" top="0.75" bottom="0.75" header="0.3" footer="0.3"/>
  <pageSetup paperSize="9" scale="39" orientation="portrait" r:id="rId1"/>
  <colBreaks count="2" manualBreakCount="2">
    <brk id="10" max="1048575" man="1"/>
    <brk id="12" max="1048575" man="1"/>
  </colBreaks>
  <legacyDrawing r:id="rId2"/>
</worksheet>
</file>

<file path=docMetadata/LabelInfo.xml><?xml version="1.0" encoding="utf-8"?>
<clbl:labelList xmlns:clbl="http://schemas.microsoft.com/office/2020/mipLabelMetadata">
  <clbl:label id="{3253a20d-c735-4bfe-a8b7-3e6ab37f5f90}" enabled="0" method="" siteId="{3253a20d-c735-4bfe-a8b7-3e6ab37f5f9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2022-23 Summary</vt:lpstr>
      <vt:lpstr>KCC Contributions 2022-23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Smith</dc:creator>
  <cp:lastModifiedBy>Colin Finch - GT GC</cp:lastModifiedBy>
  <cp:lastPrinted>2023-11-17T09:20:36Z</cp:lastPrinted>
  <dcterms:created xsi:type="dcterms:W3CDTF">2020-08-17T06:47:03Z</dcterms:created>
  <dcterms:modified xsi:type="dcterms:W3CDTF">2023-12-11T11:29:11Z</dcterms:modified>
</cp:coreProperties>
</file>